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M163\P Drive\Pathology Grants\Salary_Grids\FY21 Faculty Salary Grids (New)\"/>
    </mc:Choice>
  </mc:AlternateContent>
  <bookViews>
    <workbookView xWindow="0" yWindow="0" windowWidth="19200" windowHeight="11460" tabRatio="863"/>
  </bookViews>
  <sheets>
    <sheet name="NEW FY21" sheetId="18" r:id="rId1"/>
  </sheets>
  <calcPr calcId="162913" concurrentCalc="0"/>
</workbook>
</file>

<file path=xl/calcChain.xml><?xml version="1.0" encoding="utf-8"?>
<calcChain xmlns="http://schemas.openxmlformats.org/spreadsheetml/2006/main">
  <c r="O12" i="18" l="1"/>
  <c r="V54" i="18"/>
  <c r="U54" i="18"/>
  <c r="T54" i="18"/>
  <c r="S54" i="18"/>
  <c r="R54" i="18"/>
  <c r="Q54" i="18"/>
  <c r="P54" i="18"/>
  <c r="O54" i="18"/>
  <c r="N54" i="18"/>
  <c r="M54" i="18"/>
  <c r="L54" i="18"/>
  <c r="K54" i="18"/>
  <c r="C9" i="18"/>
  <c r="AL14" i="18"/>
  <c r="AK14" i="18"/>
  <c r="AJ14" i="18"/>
  <c r="AI14" i="18"/>
  <c r="AH14" i="18"/>
  <c r="AG14" i="18"/>
  <c r="AF14" i="18"/>
  <c r="AE14" i="18"/>
  <c r="AD14" i="18"/>
  <c r="AC14" i="18"/>
  <c r="AB14" i="18"/>
  <c r="AA14" i="18"/>
  <c r="AL94" i="18"/>
  <c r="AK94" i="18"/>
  <c r="AJ94" i="18"/>
  <c r="AI94" i="18"/>
  <c r="AH94" i="18"/>
  <c r="AG94" i="18"/>
  <c r="AF94" i="18"/>
  <c r="AE94" i="18"/>
  <c r="AD94" i="18"/>
  <c r="AC94" i="18"/>
  <c r="AB94" i="18"/>
  <c r="Z94" i="18"/>
  <c r="Z93" i="18"/>
  <c r="Z92" i="18"/>
  <c r="Z91" i="18"/>
  <c r="Z90" i="18"/>
  <c r="Z89" i="18"/>
  <c r="Z88" i="18"/>
  <c r="Z87" i="18"/>
  <c r="Z86" i="18"/>
  <c r="Z85" i="18"/>
  <c r="Z84" i="18"/>
  <c r="Z83" i="18"/>
  <c r="Z82" i="18"/>
  <c r="Z81" i="18"/>
  <c r="Z80" i="18"/>
  <c r="Z79" i="18"/>
  <c r="Z78" i="18"/>
  <c r="Z77" i="18"/>
  <c r="Z76" i="18"/>
  <c r="Z75" i="18"/>
  <c r="Z74" i="18"/>
  <c r="Z73" i="18"/>
  <c r="Z72" i="18"/>
  <c r="Z71" i="18"/>
  <c r="Z70" i="18"/>
  <c r="Z69" i="18"/>
  <c r="Z68" i="18"/>
  <c r="Z67" i="18"/>
  <c r="Z66" i="18"/>
  <c r="Z65" i="18"/>
  <c r="Z64" i="18"/>
  <c r="Z63" i="18"/>
  <c r="Z49" i="18"/>
  <c r="Z48" i="18"/>
  <c r="Z47" i="18"/>
  <c r="Z46" i="18"/>
  <c r="Z45" i="18"/>
  <c r="Z44" i="18"/>
  <c r="Z43" i="18"/>
  <c r="Z42" i="18"/>
  <c r="Z41" i="18"/>
  <c r="Z40" i="18"/>
  <c r="Z39" i="18"/>
  <c r="Z38" i="18"/>
  <c r="Z37" i="18"/>
  <c r="Z36" i="18"/>
  <c r="Z35" i="18"/>
  <c r="Z34" i="18"/>
  <c r="Z33" i="18"/>
  <c r="Z32" i="18"/>
  <c r="Z31" i="18"/>
  <c r="Z30" i="18"/>
  <c r="Z29" i="18"/>
  <c r="Z28" i="18"/>
  <c r="Z27" i="18"/>
  <c r="Z26" i="18"/>
  <c r="Z25" i="18"/>
  <c r="Z24" i="18"/>
  <c r="Z23" i="18"/>
  <c r="Z22" i="18"/>
  <c r="Z21" i="18"/>
  <c r="Z20" i="18"/>
  <c r="Z19" i="18"/>
  <c r="Z18" i="18"/>
  <c r="Z17" i="18"/>
  <c r="Z16" i="18"/>
  <c r="Z15" i="18"/>
  <c r="W41" i="18"/>
  <c r="W40" i="18"/>
  <c r="W39" i="18"/>
  <c r="W38" i="18"/>
  <c r="W37" i="18"/>
  <c r="W36" i="18"/>
  <c r="W35" i="18"/>
  <c r="W34" i="18"/>
  <c r="W33" i="18"/>
  <c r="W32" i="18"/>
  <c r="W31" i="18"/>
  <c r="W30" i="18"/>
  <c r="W29" i="18"/>
  <c r="W28" i="18"/>
  <c r="W27" i="18"/>
  <c r="W26" i="18"/>
  <c r="W25" i="18"/>
  <c r="W24" i="18"/>
  <c r="W23" i="18"/>
  <c r="W22" i="18"/>
  <c r="W21" i="18"/>
  <c r="W20" i="18"/>
  <c r="W19" i="18"/>
  <c r="W18" i="18"/>
  <c r="W17" i="18"/>
  <c r="J12" i="18"/>
  <c r="B11" i="18"/>
  <c r="J45" i="18"/>
  <c r="I45" i="18"/>
  <c r="J44" i="18"/>
  <c r="I44" i="18"/>
  <c r="J43" i="18"/>
  <c r="I43" i="18"/>
  <c r="H50" i="18"/>
  <c r="G50" i="18"/>
  <c r="W49" i="18"/>
  <c r="G13" i="18"/>
  <c r="C13" i="18"/>
  <c r="I46" i="18"/>
  <c r="C8" i="18"/>
  <c r="C7" i="18"/>
  <c r="C6" i="18"/>
  <c r="V45" i="18"/>
  <c r="R45" i="18"/>
  <c r="N45" i="18"/>
  <c r="U45" i="18"/>
  <c r="Q45" i="18"/>
  <c r="M45" i="18"/>
  <c r="T45" i="18"/>
  <c r="P45" i="18"/>
  <c r="L45" i="18"/>
  <c r="S45" i="18"/>
  <c r="O45" i="18"/>
  <c r="K45" i="18"/>
  <c r="AJ97" i="18"/>
  <c r="AB97" i="18"/>
  <c r="AI97" i="18"/>
  <c r="AA97" i="18"/>
  <c r="AH97" i="18"/>
  <c r="AG97" i="18"/>
  <c r="AF97" i="18"/>
  <c r="AE97" i="18"/>
  <c r="AK97" i="18"/>
  <c r="AL97" i="18"/>
  <c r="AD97" i="18"/>
  <c r="AC97" i="18"/>
  <c r="W16" i="18"/>
  <c r="V44" i="18"/>
  <c r="AL55" i="18"/>
  <c r="AL58" i="18"/>
  <c r="L44" i="18"/>
  <c r="AB55" i="18"/>
  <c r="AB58" i="18"/>
  <c r="T44" i="18"/>
  <c r="AJ55" i="18"/>
  <c r="AJ58" i="18"/>
  <c r="R44" i="18"/>
  <c r="AH55" i="18"/>
  <c r="AH58" i="18"/>
  <c r="Q44" i="18"/>
  <c r="AG55" i="18"/>
  <c r="AG58" i="18"/>
  <c r="O44" i="18"/>
  <c r="AE55" i="18"/>
  <c r="AE58" i="18"/>
  <c r="P44" i="18"/>
  <c r="AF55" i="18"/>
  <c r="AF58" i="18"/>
  <c r="N44" i="18"/>
  <c r="AD55" i="18"/>
  <c r="AD58" i="18"/>
  <c r="U44" i="18"/>
  <c r="AK55" i="18"/>
  <c r="AK58" i="18"/>
  <c r="S44" i="18"/>
  <c r="AI55" i="18"/>
  <c r="AI58" i="18"/>
  <c r="C11" i="18"/>
  <c r="J49" i="18"/>
  <c r="J48" i="18"/>
  <c r="I48" i="18"/>
  <c r="I49" i="18"/>
  <c r="J47" i="18"/>
  <c r="I47" i="18"/>
  <c r="J46" i="18"/>
  <c r="AI49" i="18"/>
  <c r="AE49" i="18"/>
  <c r="AA49" i="18"/>
  <c r="AJ46" i="18"/>
  <c r="AF46" i="18"/>
  <c r="AB46" i="18"/>
  <c r="AK44" i="18"/>
  <c r="AG44" i="18"/>
  <c r="AL49" i="18"/>
  <c r="AH49" i="18"/>
  <c r="AD49" i="18"/>
  <c r="AI46" i="18"/>
  <c r="AE46" i="18"/>
  <c r="AA46" i="18"/>
  <c r="AJ44" i="18"/>
  <c r="AF44" i="18"/>
  <c r="AB44" i="18"/>
  <c r="AJ49" i="18"/>
  <c r="AF49" i="18"/>
  <c r="AB49" i="18"/>
  <c r="AK46" i="18"/>
  <c r="AG46" i="18"/>
  <c r="AC46" i="18"/>
  <c r="AL44" i="18"/>
  <c r="AH44" i="18"/>
  <c r="AD44" i="18"/>
  <c r="AL46" i="18"/>
  <c r="AE44" i="18"/>
  <c r="AC49" i="18"/>
  <c r="AK49" i="18"/>
  <c r="AH46" i="18"/>
  <c r="AG49" i="18"/>
  <c r="AD46" i="18"/>
  <c r="AI44" i="18"/>
  <c r="AK43" i="18"/>
  <c r="AG42" i="18"/>
  <c r="AD41" i="18"/>
  <c r="AI39" i="18"/>
  <c r="AE38" i="18"/>
  <c r="AA37" i="18"/>
  <c r="AJ35" i="18"/>
  <c r="AF34" i="18"/>
  <c r="AB33" i="18"/>
  <c r="AK31" i="18"/>
  <c r="AH30" i="18"/>
  <c r="AD29" i="18"/>
  <c r="AI27" i="18"/>
  <c r="AE26" i="18"/>
  <c r="AA25" i="18"/>
  <c r="AJ23" i="18"/>
  <c r="AG22" i="18"/>
  <c r="AC21" i="18"/>
  <c r="AJ42" i="18"/>
  <c r="AG41" i="18"/>
  <c r="AC40" i="18"/>
  <c r="AL38" i="18"/>
  <c r="AH37" i="18"/>
  <c r="AA36" i="18"/>
  <c r="AI34" i="18"/>
  <c r="AE33" i="18"/>
  <c r="AA32" i="18"/>
  <c r="AK30" i="18"/>
  <c r="AG29" i="18"/>
  <c r="AD28" i="18"/>
  <c r="AL26" i="18"/>
  <c r="AL43" i="18"/>
  <c r="AH42" i="18"/>
  <c r="AA41" i="18"/>
  <c r="AJ39" i="18"/>
  <c r="AF38" i="18"/>
  <c r="AB37" i="18"/>
  <c r="AK35" i="18"/>
  <c r="AG34" i="18"/>
  <c r="AC33" i="18"/>
  <c r="AL31" i="18"/>
  <c r="AE30" i="18"/>
  <c r="AA29" i="18"/>
  <c r="AJ27" i="18"/>
  <c r="AF26" i="18"/>
  <c r="AF40" i="18"/>
  <c r="AD35" i="18"/>
  <c r="AB30" i="18"/>
  <c r="AG25" i="18"/>
  <c r="AK23" i="18"/>
  <c r="AI21" i="18"/>
  <c r="AD20" i="18"/>
  <c r="AL18" i="18"/>
  <c r="AH17" i="18"/>
  <c r="AD16" i="18"/>
  <c r="AB21" i="18"/>
  <c r="AG18" i="18"/>
  <c r="AC16" i="18"/>
  <c r="AB17" i="18"/>
  <c r="AD34" i="18"/>
  <c r="AL23" i="18"/>
  <c r="AI19" i="18"/>
  <c r="AF15" i="18"/>
  <c r="AK38" i="18"/>
  <c r="AH33" i="18"/>
  <c r="AG28" i="18"/>
  <c r="AL24" i="18"/>
  <c r="AD23" i="18"/>
  <c r="AG43" i="18"/>
  <c r="AC42" i="18"/>
  <c r="AL40" i="18"/>
  <c r="AE39" i="18"/>
  <c r="AA38" i="18"/>
  <c r="AJ36" i="18"/>
  <c r="AF35" i="18"/>
  <c r="AB34" i="18"/>
  <c r="AJ32" i="18"/>
  <c r="AG31" i="18"/>
  <c r="AD30" i="18"/>
  <c r="AI28" i="18"/>
  <c r="AE27" i="18"/>
  <c r="AA26" i="18"/>
  <c r="AI24" i="18"/>
  <c r="AF23" i="18"/>
  <c r="AC22" i="18"/>
  <c r="AJ43" i="18"/>
  <c r="AF42" i="18"/>
  <c r="AC41" i="18"/>
  <c r="AL39" i="18"/>
  <c r="AH38" i="18"/>
  <c r="AD37" i="18"/>
  <c r="AI35" i="18"/>
  <c r="AE34" i="18"/>
  <c r="AA33" i="18"/>
  <c r="AJ31" i="18"/>
  <c r="AG30" i="18"/>
  <c r="AC29" i="18"/>
  <c r="AL27" i="18"/>
  <c r="AH26" i="18"/>
  <c r="AH43" i="18"/>
  <c r="AD42" i="18"/>
  <c r="AI40" i="18"/>
  <c r="AF39" i="18"/>
  <c r="AB38" i="18"/>
  <c r="AK36" i="18"/>
  <c r="AG35" i="18"/>
  <c r="AC34" i="18"/>
  <c r="AK32" i="18"/>
  <c r="AH31" i="18"/>
  <c r="AA30" i="18"/>
  <c r="AJ28" i="18"/>
  <c r="AF27" i="18"/>
  <c r="AB26" i="18"/>
  <c r="AC39" i="18"/>
  <c r="AL33" i="18"/>
  <c r="AK28" i="18"/>
  <c r="AB25" i="18"/>
  <c r="AE23" i="18"/>
  <c r="AD21" i="18"/>
  <c r="AL19" i="18"/>
  <c r="AH18" i="18"/>
  <c r="AD17" i="18"/>
  <c r="AI15" i="18"/>
  <c r="AG20" i="18"/>
  <c r="AK17" i="18"/>
  <c r="AH15" i="18"/>
  <c r="AK15" i="18"/>
  <c r="AF30" i="18"/>
  <c r="AI22" i="18"/>
  <c r="AI18" i="18"/>
  <c r="AI42" i="18"/>
  <c r="AG37" i="18"/>
  <c r="AD32" i="18"/>
  <c r="AC27" i="18"/>
  <c r="AG24" i="18"/>
  <c r="AL22" i="18"/>
  <c r="AK20" i="18"/>
  <c r="AC18" i="18"/>
  <c r="AJ16" i="18"/>
  <c r="AL36" i="18"/>
  <c r="AJ24" i="18"/>
  <c r="AI20" i="18"/>
  <c r="AE17" i="18"/>
  <c r="AE42" i="18"/>
  <c r="AC37" i="18"/>
  <c r="AJ30" i="18"/>
  <c r="AJ25" i="18"/>
  <c r="AH23" i="18"/>
  <c r="AL21" i="18"/>
  <c r="AF20" i="18"/>
  <c r="AB19" i="18"/>
  <c r="AF17" i="18"/>
  <c r="AG39" i="18"/>
  <c r="AC43" i="18"/>
  <c r="AL41" i="18"/>
  <c r="AH40" i="18"/>
  <c r="AA39" i="18"/>
  <c r="AI37" i="18"/>
  <c r="AF36" i="18"/>
  <c r="AB35" i="18"/>
  <c r="AJ33" i="18"/>
  <c r="AF32" i="18"/>
  <c r="AC31" i="18"/>
  <c r="AL29" i="18"/>
  <c r="AE28" i="18"/>
  <c r="AA27" i="18"/>
  <c r="AI25" i="18"/>
  <c r="AE24" i="18"/>
  <c r="AB23" i="18"/>
  <c r="AK21" i="18"/>
  <c r="AF43" i="18"/>
  <c r="AB42" i="18"/>
  <c r="AK40" i="18"/>
  <c r="AH39" i="18"/>
  <c r="AD38" i="18"/>
  <c r="AI36" i="18"/>
  <c r="AE35" i="18"/>
  <c r="AA34" i="18"/>
  <c r="AI32" i="18"/>
  <c r="AF31" i="18"/>
  <c r="AC30" i="18"/>
  <c r="AL28" i="18"/>
  <c r="AH27" i="18"/>
  <c r="AD26" i="18"/>
  <c r="AD43" i="18"/>
  <c r="AI41" i="18"/>
  <c r="AE40" i="18"/>
  <c r="AB39" i="18"/>
  <c r="AJ37" i="18"/>
  <c r="AG36" i="18"/>
  <c r="AC35" i="18"/>
  <c r="AK33" i="18"/>
  <c r="AG32" i="18"/>
  <c r="AD31" i="18"/>
  <c r="AI29" i="18"/>
  <c r="AF28" i="18"/>
  <c r="AB27" i="18"/>
  <c r="AA43" i="18"/>
  <c r="AK37" i="18"/>
  <c r="AH32" i="18"/>
  <c r="AG27" i="18"/>
  <c r="AH24" i="18"/>
  <c r="AH22" i="18"/>
  <c r="AL20" i="18"/>
  <c r="AH19" i="18"/>
  <c r="AD18" i="18"/>
  <c r="AL16" i="18"/>
  <c r="AE15" i="18"/>
  <c r="AG19" i="18"/>
  <c r="AC17" i="18"/>
  <c r="AD15" i="18"/>
  <c r="AJ40" i="18"/>
  <c r="AK27" i="18"/>
  <c r="AE21" i="18"/>
  <c r="AA18" i="18"/>
  <c r="AF41" i="18"/>
  <c r="AD36" i="18"/>
  <c r="AA31" i="18"/>
  <c r="AK25" i="18"/>
  <c r="AB24" i="18"/>
  <c r="AF22" i="18"/>
  <c r="AC20" i="18"/>
  <c r="AG17" i="18"/>
  <c r="AB16" i="18"/>
  <c r="AL32" i="18"/>
  <c r="AG23" i="18"/>
  <c r="AA20" i="18"/>
  <c r="AE16" i="18"/>
  <c r="AB41" i="18"/>
  <c r="AL35" i="18"/>
  <c r="AF29" i="18"/>
  <c r="AD25" i="18"/>
  <c r="AC23" i="18"/>
  <c r="AK42" i="18"/>
  <c r="AH41" i="18"/>
  <c r="AD40" i="18"/>
  <c r="AI38" i="18"/>
  <c r="AE37" i="18"/>
  <c r="AB36" i="18"/>
  <c r="AJ34" i="18"/>
  <c r="AF33" i="18"/>
  <c r="AB32" i="18"/>
  <c r="AL30" i="18"/>
  <c r="AH29" i="18"/>
  <c r="AA28" i="18"/>
  <c r="AI26" i="18"/>
  <c r="AE25" i="18"/>
  <c r="AA24" i="18"/>
  <c r="AK22" i="18"/>
  <c r="AG21" i="18"/>
  <c r="AB43" i="18"/>
  <c r="AK41" i="18"/>
  <c r="AG40" i="18"/>
  <c r="AD39" i="18"/>
  <c r="AL37" i="18"/>
  <c r="AE36" i="18"/>
  <c r="AA35" i="18"/>
  <c r="AI33" i="18"/>
  <c r="AE32" i="18"/>
  <c r="AB31" i="18"/>
  <c r="AK29" i="18"/>
  <c r="AH28" i="18"/>
  <c r="AD27" i="18"/>
  <c r="AL25" i="18"/>
  <c r="AL42" i="18"/>
  <c r="AE41" i="18"/>
  <c r="AA40" i="18"/>
  <c r="AJ38" i="18"/>
  <c r="AF37" i="18"/>
  <c r="AC32" i="18"/>
  <c r="AJ26" i="18"/>
  <c r="AC26" i="18"/>
  <c r="AD19" i="18"/>
  <c r="AK18" i="18"/>
  <c r="AC25" i="18"/>
  <c r="AL34" i="18"/>
  <c r="AA22" i="18"/>
  <c r="AK16" i="18"/>
  <c r="AB29" i="18"/>
  <c r="AA19" i="18"/>
  <c r="AK39" i="18"/>
  <c r="AC28" i="18"/>
  <c r="AJ22" i="18"/>
  <c r="AJ20" i="18"/>
  <c r="AJ18" i="18"/>
  <c r="AG15" i="18"/>
  <c r="AG26" i="18"/>
  <c r="AI17" i="18"/>
  <c r="AG38" i="18"/>
  <c r="AB20" i="18"/>
  <c r="AE43" i="18"/>
  <c r="AC36" i="18"/>
  <c r="AI30" i="18"/>
  <c r="AJ41" i="18"/>
  <c r="AC24" i="18"/>
  <c r="AL17" i="18"/>
  <c r="AG16" i="18"/>
  <c r="AE20" i="18"/>
  <c r="AJ29" i="18"/>
  <c r="AH21" i="18"/>
  <c r="AL15" i="18"/>
  <c r="AH25" i="18"/>
  <c r="AK34" i="18"/>
  <c r="AE29" i="18"/>
  <c r="AH36" i="18"/>
  <c r="AB22" i="18"/>
  <c r="AH16" i="18"/>
  <c r="AJ17" i="18"/>
  <c r="AA17" i="18"/>
  <c r="AF25" i="18"/>
  <c r="AK19" i="18"/>
  <c r="AC15" i="18"/>
  <c r="AD22" i="18"/>
  <c r="AJ15" i="18"/>
  <c r="AH34" i="18"/>
  <c r="AK24" i="18"/>
  <c r="AF21" i="18"/>
  <c r="AJ19" i="18"/>
  <c r="AB18" i="18"/>
  <c r="AH35" i="18"/>
  <c r="AA23" i="18"/>
  <c r="AA16" i="18"/>
  <c r="AI16" i="18"/>
  <c r="AG33" i="18"/>
  <c r="AB28" i="18"/>
  <c r="AE31" i="18"/>
  <c r="AH20" i="18"/>
  <c r="AA15" i="18"/>
  <c r="AC38" i="18"/>
  <c r="AB40" i="18"/>
  <c r="AI23" i="18"/>
  <c r="AC19" i="18"/>
  <c r="AJ21" i="18"/>
  <c r="AI43" i="18"/>
  <c r="AD33" i="18"/>
  <c r="AF24" i="18"/>
  <c r="AA21" i="18"/>
  <c r="AF19" i="18"/>
  <c r="AF16" i="18"/>
  <c r="AI31" i="18"/>
  <c r="AE19" i="18"/>
  <c r="AB15" i="18"/>
  <c r="AE18" i="18"/>
  <c r="AK26" i="18"/>
  <c r="AE22" i="18"/>
  <c r="AF18" i="18"/>
  <c r="AD24" i="18"/>
  <c r="AA57" i="18"/>
  <c r="AA60" i="18"/>
  <c r="AA45" i="18"/>
  <c r="AA93" i="18"/>
  <c r="W45" i="18"/>
  <c r="AF57" i="18"/>
  <c r="AF60" i="18"/>
  <c r="AF45" i="18"/>
  <c r="AF93" i="18"/>
  <c r="AK57" i="18"/>
  <c r="AK60" i="18"/>
  <c r="AK45" i="18"/>
  <c r="AK93" i="18"/>
  <c r="AI57" i="18"/>
  <c r="AI60" i="18"/>
  <c r="AI45" i="18"/>
  <c r="AI93" i="18"/>
  <c r="AC57" i="18"/>
  <c r="AC60" i="18"/>
  <c r="AC45" i="18"/>
  <c r="AC93" i="18"/>
  <c r="AH57" i="18"/>
  <c r="AH60" i="18"/>
  <c r="AH45" i="18"/>
  <c r="AH93" i="18"/>
  <c r="AE57" i="18"/>
  <c r="AE60" i="18"/>
  <c r="AE45" i="18"/>
  <c r="AE93" i="18"/>
  <c r="AJ57" i="18"/>
  <c r="AJ60" i="18"/>
  <c r="AJ45" i="18"/>
  <c r="AJ93" i="18"/>
  <c r="AD57" i="18"/>
  <c r="AD60" i="18"/>
  <c r="AD45" i="18"/>
  <c r="AD93" i="18"/>
  <c r="AB57" i="18"/>
  <c r="AB60" i="18"/>
  <c r="AB45" i="18"/>
  <c r="AB93" i="18"/>
  <c r="AG57" i="18"/>
  <c r="AG60" i="18"/>
  <c r="AG45" i="18"/>
  <c r="AG93" i="18"/>
  <c r="AL57" i="18"/>
  <c r="AL60" i="18"/>
  <c r="AL45" i="18"/>
  <c r="AL93" i="18"/>
  <c r="AM97" i="18"/>
  <c r="AB92" i="18"/>
  <c r="AI92" i="18"/>
  <c r="AE92" i="18"/>
  <c r="AG92" i="18"/>
  <c r="AH92" i="18"/>
  <c r="W43" i="18"/>
  <c r="K42" i="18"/>
  <c r="J33" i="18"/>
  <c r="J37" i="18"/>
  <c r="J30" i="18"/>
  <c r="AM93" i="18"/>
  <c r="AM19" i="18"/>
  <c r="I19" i="18"/>
  <c r="AM24" i="18"/>
  <c r="I24" i="18"/>
  <c r="AM16" i="18"/>
  <c r="I16" i="18"/>
  <c r="J15" i="18"/>
  <c r="J21" i="18"/>
  <c r="I31" i="18"/>
  <c r="AM31" i="18"/>
  <c r="AM43" i="18"/>
  <c r="J36" i="18"/>
  <c r="AM34" i="18"/>
  <c r="I34" i="18"/>
  <c r="AM27" i="18"/>
  <c r="I27" i="18"/>
  <c r="AM45" i="18"/>
  <c r="AM21" i="18"/>
  <c r="I21" i="18"/>
  <c r="I23" i="18"/>
  <c r="AM23" i="18"/>
  <c r="AM17" i="18"/>
  <c r="I17" i="18"/>
  <c r="J16" i="18"/>
  <c r="J38" i="18"/>
  <c r="I22" i="18"/>
  <c r="AM22" i="18"/>
  <c r="AM35" i="18"/>
  <c r="I35" i="18"/>
  <c r="J40" i="18"/>
  <c r="I28" i="18"/>
  <c r="AM28" i="18"/>
  <c r="J19" i="18"/>
  <c r="J27" i="18"/>
  <c r="J32" i="18"/>
  <c r="I39" i="18"/>
  <c r="AM39" i="18"/>
  <c r="J39" i="18"/>
  <c r="AM38" i="18"/>
  <c r="I38" i="18"/>
  <c r="J18" i="18"/>
  <c r="J25" i="18"/>
  <c r="J29" i="18"/>
  <c r="J22" i="18"/>
  <c r="J20" i="18"/>
  <c r="I36" i="18"/>
  <c r="AM36" i="18"/>
  <c r="J41" i="18"/>
  <c r="AM46" i="18"/>
  <c r="AM49" i="18"/>
  <c r="AA42" i="18"/>
  <c r="J26" i="18"/>
  <c r="AM40" i="18"/>
  <c r="I40" i="18"/>
  <c r="I20" i="18"/>
  <c r="AM20" i="18"/>
  <c r="J17" i="18"/>
  <c r="AM18" i="18"/>
  <c r="I18" i="18"/>
  <c r="J24" i="18"/>
  <c r="AM29" i="18"/>
  <c r="I29" i="18"/>
  <c r="J34" i="18"/>
  <c r="AM32" i="18"/>
  <c r="I32" i="18"/>
  <c r="AM25" i="18"/>
  <c r="I25" i="18"/>
  <c r="I15" i="18"/>
  <c r="AM15" i="18"/>
  <c r="J23" i="18"/>
  <c r="I30" i="18"/>
  <c r="AM30" i="18"/>
  <c r="J35" i="18"/>
  <c r="AM33" i="18"/>
  <c r="I33" i="18"/>
  <c r="AM26" i="18"/>
  <c r="I26" i="18"/>
  <c r="J31" i="18"/>
  <c r="J28" i="18"/>
  <c r="I41" i="18"/>
  <c r="AM41" i="18"/>
  <c r="AM37" i="18"/>
  <c r="I37" i="18"/>
  <c r="J42" i="18"/>
  <c r="AJ91" i="18"/>
  <c r="AJ87" i="18"/>
  <c r="AJ83" i="18"/>
  <c r="AJ88" i="18"/>
  <c r="AJ84" i="18"/>
  <c r="AJ78" i="18"/>
  <c r="AJ74" i="18"/>
  <c r="AJ70" i="18"/>
  <c r="AJ66" i="18"/>
  <c r="AJ85" i="18"/>
  <c r="AJ89" i="18"/>
  <c r="AJ79" i="18"/>
  <c r="AJ75" i="18"/>
  <c r="AJ71" i="18"/>
  <c r="AJ67" i="18"/>
  <c r="AJ63" i="18"/>
  <c r="AJ86" i="18"/>
  <c r="AJ82" i="18"/>
  <c r="AJ80" i="18"/>
  <c r="AJ76" i="18"/>
  <c r="AJ72" i="18"/>
  <c r="AJ68" i="18"/>
  <c r="AJ64" i="18"/>
  <c r="AJ90" i="18"/>
  <c r="AJ81" i="18"/>
  <c r="AJ77" i="18"/>
  <c r="AJ73" i="18"/>
  <c r="AJ69" i="18"/>
  <c r="AJ65" i="18"/>
  <c r="AH90" i="18"/>
  <c r="AH86" i="18"/>
  <c r="AH82" i="18"/>
  <c r="AH91" i="18"/>
  <c r="AH87" i="18"/>
  <c r="AH83" i="18"/>
  <c r="AH88" i="18"/>
  <c r="AH81" i="18"/>
  <c r="AH77" i="18"/>
  <c r="AH73" i="18"/>
  <c r="AH69" i="18"/>
  <c r="AH65" i="18"/>
  <c r="AH78" i="18"/>
  <c r="AH74" i="18"/>
  <c r="AH70" i="18"/>
  <c r="AH66" i="18"/>
  <c r="AH85" i="18"/>
  <c r="AH89" i="18"/>
  <c r="AH79" i="18"/>
  <c r="AH75" i="18"/>
  <c r="AH71" i="18"/>
  <c r="AH67" i="18"/>
  <c r="AH63" i="18"/>
  <c r="AH80" i="18"/>
  <c r="AH76" i="18"/>
  <c r="AH72" i="18"/>
  <c r="AH68" i="18"/>
  <c r="AH64" i="18"/>
  <c r="AH84" i="18"/>
  <c r="AL88" i="18"/>
  <c r="AL84" i="18"/>
  <c r="AL89" i="18"/>
  <c r="AL85" i="18"/>
  <c r="AL79" i="18"/>
  <c r="AL75" i="18"/>
  <c r="AL71" i="18"/>
  <c r="AL67" i="18"/>
  <c r="AL63" i="18"/>
  <c r="AL86" i="18"/>
  <c r="AL82" i="18"/>
  <c r="AL80" i="18"/>
  <c r="AL76" i="18"/>
  <c r="AL72" i="18"/>
  <c r="AL68" i="18"/>
  <c r="AL64" i="18"/>
  <c r="AL87" i="18"/>
  <c r="AL90" i="18"/>
  <c r="AL83" i="18"/>
  <c r="AL81" i="18"/>
  <c r="AL77" i="18"/>
  <c r="AL73" i="18"/>
  <c r="AL69" i="18"/>
  <c r="AL65" i="18"/>
  <c r="AL91" i="18"/>
  <c r="AL78" i="18"/>
  <c r="AL74" i="18"/>
  <c r="AL70" i="18"/>
  <c r="AL66" i="18"/>
  <c r="AJ92" i="18"/>
  <c r="AL92" i="18"/>
  <c r="AD88" i="18"/>
  <c r="AD84" i="18"/>
  <c r="AD89" i="18"/>
  <c r="AD85" i="18"/>
  <c r="AD87" i="18"/>
  <c r="AD79" i="18"/>
  <c r="AD75" i="18"/>
  <c r="AD71" i="18"/>
  <c r="AD67" i="18"/>
  <c r="AD63" i="18"/>
  <c r="AD86" i="18"/>
  <c r="AD91" i="18"/>
  <c r="AD80" i="18"/>
  <c r="AD76" i="18"/>
  <c r="AD72" i="18"/>
  <c r="AD68" i="18"/>
  <c r="AD64" i="18"/>
  <c r="AD81" i="18"/>
  <c r="AD77" i="18"/>
  <c r="AD73" i="18"/>
  <c r="AD69" i="18"/>
  <c r="AD65" i="18"/>
  <c r="AD90" i="18"/>
  <c r="AD82" i="18"/>
  <c r="AD78" i="18"/>
  <c r="AD74" i="18"/>
  <c r="AD70" i="18"/>
  <c r="AD66" i="18"/>
  <c r="AD83" i="18"/>
  <c r="AD92" i="18"/>
  <c r="AB91" i="18"/>
  <c r="AB87" i="18"/>
  <c r="AB83" i="18"/>
  <c r="AB88" i="18"/>
  <c r="AB84" i="18"/>
  <c r="AB90" i="18"/>
  <c r="AB82" i="18"/>
  <c r="AB78" i="18"/>
  <c r="AB74" i="18"/>
  <c r="AB70" i="18"/>
  <c r="AB66" i="18"/>
  <c r="AB89" i="18"/>
  <c r="AB79" i="18"/>
  <c r="AB75" i="18"/>
  <c r="AB71" i="18"/>
  <c r="AB67" i="18"/>
  <c r="AB63" i="18"/>
  <c r="AB85" i="18"/>
  <c r="AB80" i="18"/>
  <c r="AB76" i="18"/>
  <c r="AB72" i="18"/>
  <c r="AB68" i="18"/>
  <c r="AB64" i="18"/>
  <c r="AB81" i="18"/>
  <c r="AB77" i="18"/>
  <c r="AB73" i="18"/>
  <c r="AB69" i="18"/>
  <c r="AB65" i="18"/>
  <c r="AB86" i="18"/>
  <c r="AG89" i="18"/>
  <c r="AG85" i="18"/>
  <c r="AG90" i="18"/>
  <c r="AG86" i="18"/>
  <c r="AG82" i="18"/>
  <c r="AG91" i="18"/>
  <c r="AG87" i="18"/>
  <c r="AG83" i="18"/>
  <c r="AG84" i="18"/>
  <c r="AG79" i="18"/>
  <c r="AG88" i="18"/>
  <c r="AG81" i="18"/>
  <c r="AG77" i="18"/>
  <c r="AG73" i="18"/>
  <c r="AG69" i="18"/>
  <c r="AG65" i="18"/>
  <c r="AG67" i="18"/>
  <c r="AG78" i="18"/>
  <c r="AG74" i="18"/>
  <c r="AG70" i="18"/>
  <c r="AG66" i="18"/>
  <c r="AG75" i="18"/>
  <c r="AG71" i="18"/>
  <c r="AG63" i="18"/>
  <c r="AG80" i="18"/>
  <c r="AG76" i="18"/>
  <c r="AG72" i="18"/>
  <c r="AG68" i="18"/>
  <c r="AG64" i="18"/>
  <c r="AF89" i="18"/>
  <c r="AF85" i="18"/>
  <c r="AF90" i="18"/>
  <c r="AF86" i="18"/>
  <c r="AF82" i="18"/>
  <c r="AF80" i="18"/>
  <c r="AF76" i="18"/>
  <c r="AF72" i="18"/>
  <c r="AF68" i="18"/>
  <c r="AF64" i="18"/>
  <c r="AF83" i="18"/>
  <c r="AF84" i="18"/>
  <c r="AF88" i="18"/>
  <c r="AF81" i="18"/>
  <c r="AF77" i="18"/>
  <c r="AF73" i="18"/>
  <c r="AF69" i="18"/>
  <c r="AF65" i="18"/>
  <c r="AF78" i="18"/>
  <c r="AF74" i="18"/>
  <c r="AF70" i="18"/>
  <c r="AF66" i="18"/>
  <c r="AF87" i="18"/>
  <c r="AF79" i="18"/>
  <c r="AF75" i="18"/>
  <c r="AF71" i="18"/>
  <c r="AF67" i="18"/>
  <c r="AF63" i="18"/>
  <c r="AF91" i="18"/>
  <c r="AF92" i="18"/>
  <c r="AK91" i="18"/>
  <c r="AK87" i="18"/>
  <c r="AK83" i="18"/>
  <c r="AK88" i="18"/>
  <c r="AK84" i="18"/>
  <c r="AK89" i="18"/>
  <c r="AK85" i="18"/>
  <c r="AK69" i="18"/>
  <c r="AK79" i="18"/>
  <c r="AK75" i="18"/>
  <c r="AK71" i="18"/>
  <c r="AK67" i="18"/>
  <c r="AK63" i="18"/>
  <c r="AK86" i="18"/>
  <c r="AK82" i="18"/>
  <c r="AK80" i="18"/>
  <c r="AK76" i="18"/>
  <c r="AK72" i="18"/>
  <c r="AK68" i="18"/>
  <c r="AK64" i="18"/>
  <c r="AK81" i="18"/>
  <c r="AK77" i="18"/>
  <c r="AK90" i="18"/>
  <c r="AK65" i="18"/>
  <c r="AK78" i="18"/>
  <c r="AK74" i="18"/>
  <c r="AK70" i="18"/>
  <c r="AK66" i="18"/>
  <c r="AK73" i="18"/>
  <c r="AE88" i="18"/>
  <c r="AE84" i="18"/>
  <c r="AE89" i="18"/>
  <c r="AE85" i="18"/>
  <c r="AE90" i="18"/>
  <c r="AE86" i="18"/>
  <c r="AE91" i="18"/>
  <c r="AE80" i="18"/>
  <c r="AE76" i="18"/>
  <c r="AE72" i="18"/>
  <c r="AE68" i="18"/>
  <c r="AE64" i="18"/>
  <c r="AE82" i="18"/>
  <c r="AE78" i="18"/>
  <c r="AE81" i="18"/>
  <c r="AE77" i="18"/>
  <c r="AE73" i="18"/>
  <c r="AE69" i="18"/>
  <c r="AE65" i="18"/>
  <c r="AE74" i="18"/>
  <c r="AE70" i="18"/>
  <c r="AE66" i="18"/>
  <c r="AE83" i="18"/>
  <c r="AE87" i="18"/>
  <c r="AE79" i="18"/>
  <c r="AE75" i="18"/>
  <c r="AE71" i="18"/>
  <c r="AE67" i="18"/>
  <c r="AE63" i="18"/>
  <c r="W46" i="18"/>
  <c r="AA94" i="18"/>
  <c r="AM94" i="18"/>
  <c r="AI90" i="18"/>
  <c r="AI86" i="18"/>
  <c r="AI82" i="18"/>
  <c r="AI91" i="18"/>
  <c r="AI87" i="18"/>
  <c r="AI83" i="18"/>
  <c r="AI88" i="18"/>
  <c r="AI84" i="18"/>
  <c r="AI72" i="18"/>
  <c r="AI78" i="18"/>
  <c r="AI74" i="18"/>
  <c r="AI70" i="18"/>
  <c r="AI66" i="18"/>
  <c r="AI76" i="18"/>
  <c r="AI85" i="18"/>
  <c r="AI68" i="18"/>
  <c r="AI64" i="18"/>
  <c r="AI89" i="18"/>
  <c r="AI79" i="18"/>
  <c r="AI75" i="18"/>
  <c r="AI71" i="18"/>
  <c r="AI67" i="18"/>
  <c r="AI63" i="18"/>
  <c r="AI65" i="18"/>
  <c r="AI80" i="18"/>
  <c r="AI81" i="18"/>
  <c r="AI77" i="18"/>
  <c r="AI73" i="18"/>
  <c r="AI69" i="18"/>
  <c r="AK92" i="18"/>
  <c r="K44" i="18"/>
  <c r="AA44" i="18"/>
  <c r="W42" i="18"/>
  <c r="J50" i="18"/>
  <c r="K53" i="18"/>
  <c r="K55" i="18"/>
  <c r="L53" i="18"/>
  <c r="L55" i="18"/>
  <c r="AM42" i="18"/>
  <c r="I42" i="18"/>
  <c r="AA55" i="18"/>
  <c r="AA58" i="18"/>
  <c r="AA86" i="18"/>
  <c r="AA91" i="18"/>
  <c r="AA87" i="18"/>
  <c r="AA83" i="18"/>
  <c r="AA88" i="18"/>
  <c r="AA84" i="18"/>
  <c r="AA76" i="18"/>
  <c r="AA82" i="18"/>
  <c r="AA78" i="18"/>
  <c r="AA74" i="18"/>
  <c r="AA70" i="18"/>
  <c r="AA66" i="18"/>
  <c r="AA72" i="18"/>
  <c r="AA63" i="18"/>
  <c r="AA79" i="18"/>
  <c r="AA75" i="18"/>
  <c r="AA71" i="18"/>
  <c r="AA67" i="18"/>
  <c r="AA68" i="18"/>
  <c r="AA64" i="18"/>
  <c r="AA85" i="18"/>
  <c r="AA89" i="18"/>
  <c r="AA81" i="18"/>
  <c r="AA77" i="18"/>
  <c r="AA73" i="18"/>
  <c r="AA69" i="18"/>
  <c r="AA65" i="18"/>
  <c r="AA80" i="18"/>
  <c r="AA90" i="18"/>
  <c r="AA92" i="18"/>
  <c r="K47" i="18"/>
  <c r="L47" i="18"/>
  <c r="AB47" i="18"/>
  <c r="L48" i="18"/>
  <c r="L50" i="18"/>
  <c r="L51" i="18"/>
  <c r="AA47" i="18"/>
  <c r="K48" i="18"/>
  <c r="K50" i="18"/>
  <c r="K51" i="18"/>
  <c r="AB56" i="18"/>
  <c r="AB59" i="18"/>
  <c r="AB48" i="18"/>
  <c r="AB50" i="18"/>
  <c r="AA48" i="18"/>
  <c r="AA50" i="18"/>
  <c r="AA56" i="18"/>
  <c r="J51" i="18"/>
  <c r="AB95" i="18"/>
  <c r="AB96" i="18"/>
  <c r="AB98" i="18"/>
  <c r="AA59" i="18"/>
  <c r="AA95" i="18"/>
  <c r="W15" i="18"/>
  <c r="M44" i="18"/>
  <c r="I50" i="18"/>
  <c r="AA96" i="18"/>
  <c r="AA98" i="18"/>
  <c r="AC55" i="18"/>
  <c r="AC58" i="18"/>
  <c r="AC44" i="18"/>
  <c r="AM44" i="18"/>
  <c r="M53" i="18"/>
  <c r="M55" i="18"/>
  <c r="N53" i="18"/>
  <c r="W44" i="18"/>
  <c r="J5" i="18"/>
  <c r="J4" i="18"/>
  <c r="K4" i="18"/>
  <c r="N55" i="18"/>
  <c r="N47" i="18"/>
  <c r="AD47" i="18"/>
  <c r="M47" i="18"/>
  <c r="AC47" i="18"/>
  <c r="M48" i="18"/>
  <c r="M50" i="18"/>
  <c r="AC66" i="18"/>
  <c r="AM66" i="18"/>
  <c r="AC87" i="18"/>
  <c r="AM87" i="18"/>
  <c r="AC91" i="18"/>
  <c r="AM91" i="18"/>
  <c r="AC78" i="18"/>
  <c r="AM78" i="18"/>
  <c r="AC92" i="18"/>
  <c r="AM92" i="18"/>
  <c r="AC83" i="18"/>
  <c r="AM83" i="18"/>
  <c r="AC71" i="18"/>
  <c r="AM71" i="18"/>
  <c r="AC67" i="18"/>
  <c r="AM67" i="18"/>
  <c r="AC73" i="18"/>
  <c r="AM73" i="18"/>
  <c r="AC82" i="18"/>
  <c r="AM82" i="18"/>
  <c r="AC63" i="18"/>
  <c r="AC68" i="18"/>
  <c r="AM68" i="18"/>
  <c r="AC72" i="18"/>
  <c r="AM72" i="18"/>
  <c r="AC79" i="18"/>
  <c r="AM79" i="18"/>
  <c r="AC80" i="18"/>
  <c r="AM80" i="18"/>
  <c r="AC85" i="18"/>
  <c r="AM85" i="18"/>
  <c r="AC69" i="18"/>
  <c r="AM69" i="18"/>
  <c r="AC88" i="18"/>
  <c r="AM88" i="18"/>
  <c r="AC90" i="18"/>
  <c r="AM90" i="18"/>
  <c r="AC89" i="18"/>
  <c r="AM89" i="18"/>
  <c r="AC75" i="18"/>
  <c r="AM75" i="18"/>
  <c r="AC86" i="18"/>
  <c r="AM86" i="18"/>
  <c r="AC77" i="18"/>
  <c r="AM77" i="18"/>
  <c r="AC64" i="18"/>
  <c r="AM64" i="18"/>
  <c r="AC70" i="18"/>
  <c r="AM70" i="18"/>
  <c r="AC84" i="18"/>
  <c r="AM84" i="18"/>
  <c r="AC76" i="18"/>
  <c r="AM76" i="18"/>
  <c r="AC65" i="18"/>
  <c r="AM65" i="18"/>
  <c r="AC81" i="18"/>
  <c r="AM81" i="18"/>
  <c r="AC74" i="18"/>
  <c r="AM74" i="18"/>
  <c r="N48" i="18"/>
  <c r="N50" i="18"/>
  <c r="N51" i="18"/>
  <c r="O53" i="18"/>
  <c r="O55" i="18"/>
  <c r="P53" i="18"/>
  <c r="P55" i="18"/>
  <c r="Q53" i="18"/>
  <c r="Q55" i="18"/>
  <c r="R53" i="18"/>
  <c r="AC56" i="18"/>
  <c r="AC48" i="18"/>
  <c r="AC50" i="18"/>
  <c r="M51" i="18"/>
  <c r="AM63" i="18"/>
  <c r="O47" i="18"/>
  <c r="O48" i="18"/>
  <c r="AE56" i="18"/>
  <c r="AD48" i="18"/>
  <c r="AD50" i="18"/>
  <c r="AD56" i="18"/>
  <c r="AD59" i="18"/>
  <c r="R55" i="18"/>
  <c r="S53" i="18"/>
  <c r="S55" i="18"/>
  <c r="T53" i="18"/>
  <c r="T55" i="18"/>
  <c r="U53" i="18"/>
  <c r="U55" i="18"/>
  <c r="V53" i="18"/>
  <c r="V55" i="18"/>
  <c r="AC59" i="18"/>
  <c r="AC95" i="18"/>
  <c r="AE47" i="18"/>
  <c r="AC96" i="18"/>
  <c r="AC98" i="18"/>
  <c r="AD95" i="18"/>
  <c r="AE59" i="18"/>
  <c r="AE95" i="18"/>
  <c r="AE96" i="18"/>
  <c r="O50" i="18"/>
  <c r="O51" i="18"/>
  <c r="AE48" i="18"/>
  <c r="P47" i="18"/>
  <c r="AD96" i="18"/>
  <c r="AD98" i="18"/>
  <c r="AF47" i="18"/>
  <c r="P48" i="18"/>
  <c r="AF56" i="18"/>
  <c r="AF59" i="18"/>
  <c r="AE50" i="18"/>
  <c r="AE98" i="18"/>
  <c r="P50" i="18"/>
  <c r="AF95" i="18"/>
  <c r="AF96" i="18"/>
  <c r="AF48" i="18"/>
  <c r="AF50" i="18"/>
  <c r="P51" i="18"/>
  <c r="Q47" i="18"/>
  <c r="AG47" i="18"/>
  <c r="Q48" i="18"/>
  <c r="AG56" i="18"/>
  <c r="AF98" i="18"/>
  <c r="R47" i="18"/>
  <c r="Q50" i="18"/>
  <c r="AG95" i="18"/>
  <c r="AG96" i="18"/>
  <c r="AG98" i="18"/>
  <c r="AG59" i="18"/>
  <c r="AH47" i="18"/>
  <c r="R48" i="18"/>
  <c r="R50" i="18"/>
  <c r="AG48" i="18"/>
  <c r="AG50" i="18"/>
  <c r="S47" i="18"/>
  <c r="AH48" i="18"/>
  <c r="AH50" i="18"/>
  <c r="AH56" i="18"/>
  <c r="AH95" i="18"/>
  <c r="AI47" i="18"/>
  <c r="S48" i="18"/>
  <c r="AI56" i="18"/>
  <c r="Q51" i="18"/>
  <c r="R51" i="18"/>
  <c r="AH96" i="18"/>
  <c r="AH98" i="18"/>
  <c r="AH59" i="18"/>
  <c r="AI59" i="18"/>
  <c r="AI95" i="18"/>
  <c r="AI96" i="18"/>
  <c r="S50" i="18"/>
  <c r="S51" i="18"/>
  <c r="AI48" i="18"/>
  <c r="AI50" i="18"/>
  <c r="T47" i="18"/>
  <c r="AI98" i="18"/>
  <c r="AJ47" i="18"/>
  <c r="T48" i="18"/>
  <c r="AJ56" i="18"/>
  <c r="AJ59" i="18"/>
  <c r="T50" i="18"/>
  <c r="AJ95" i="18"/>
  <c r="AJ96" i="18"/>
  <c r="AJ48" i="18"/>
  <c r="AJ50" i="18"/>
  <c r="U47" i="18"/>
  <c r="T51" i="18"/>
  <c r="AJ98" i="18"/>
  <c r="AK47" i="18"/>
  <c r="U48" i="18"/>
  <c r="AK56" i="18"/>
  <c r="V47" i="18"/>
  <c r="U50" i="18"/>
  <c r="AK95" i="18"/>
  <c r="AK96" i="18"/>
  <c r="AK59" i="18"/>
  <c r="AL47" i="18"/>
  <c r="V48" i="18"/>
  <c r="AL56" i="18"/>
  <c r="U51" i="18"/>
  <c r="AK48" i="18"/>
  <c r="AK50" i="18"/>
  <c r="W47" i="18"/>
  <c r="W53" i="18"/>
  <c r="AL59" i="18"/>
  <c r="AL95" i="18"/>
  <c r="AL96" i="18"/>
  <c r="AM96" i="18"/>
  <c r="V50" i="18"/>
  <c r="AM47" i="18"/>
  <c r="AL48" i="18"/>
  <c r="AM48" i="18"/>
  <c r="AK98" i="18"/>
  <c r="W48" i="18"/>
  <c r="AM95" i="18"/>
  <c r="AL50" i="18"/>
  <c r="AM50" i="18"/>
  <c r="AL98" i="18"/>
  <c r="AM98" i="18"/>
  <c r="V51" i="18"/>
  <c r="W51" i="18"/>
  <c r="W50" i="18"/>
</calcChain>
</file>

<file path=xl/comments1.xml><?xml version="1.0" encoding="utf-8"?>
<comments xmlns="http://schemas.openxmlformats.org/spreadsheetml/2006/main">
  <authors>
    <author>Carl Jamison</author>
    <author>Linda Nace</author>
  </authors>
  <commentList>
    <comment ref="B6" authorId="0" shapeId="0">
      <text>
        <r>
          <rPr>
            <b/>
            <sz val="9"/>
            <color indexed="81"/>
            <rFont val="Tahoma"/>
            <charset val="1"/>
          </rPr>
          <t>Carl Jamison:</t>
        </r>
        <r>
          <rPr>
            <sz val="9"/>
            <color indexed="81"/>
            <rFont val="Tahoma"/>
            <charset val="1"/>
          </rPr>
          <t xml:space="preserve">
Assistant Professor$72,600
Associate Professor $90,750
Professor $113,400</t>
        </r>
      </text>
    </comment>
    <comment ref="B7" authorId="1" shapeId="0">
      <text>
        <r>
          <rPr>
            <b/>
            <sz val="9"/>
            <color indexed="81"/>
            <rFont val="Tahoma"/>
            <family val="2"/>
          </rPr>
          <t>Linda Nace:</t>
        </r>
        <r>
          <rPr>
            <sz val="9"/>
            <color indexed="81"/>
            <rFont val="Tahoma"/>
            <family val="2"/>
          </rPr>
          <t xml:space="preserve">
use this number from the sheet Amy sent use the RMO column</t>
        </r>
      </text>
    </comment>
    <comment ref="B8" authorId="1" shapeId="0">
      <text>
        <r>
          <rPr>
            <b/>
            <sz val="9"/>
            <color indexed="81"/>
            <rFont val="Tahoma"/>
            <family val="2"/>
          </rPr>
          <t>Linda Nace:</t>
        </r>
        <r>
          <rPr>
            <sz val="9"/>
            <color indexed="81"/>
            <rFont val="Tahoma"/>
            <family val="2"/>
          </rPr>
          <t xml:space="preserve">
Use the amount listed on Amy's sheet that says Admin Supplement
this represents dept admin</t>
        </r>
      </text>
    </comment>
    <comment ref="B13" authorId="1" shapeId="0">
      <text>
        <r>
          <rPr>
            <b/>
            <sz val="9"/>
            <color indexed="81"/>
            <rFont val="Tahoma"/>
            <family val="2"/>
          </rPr>
          <t>Linda Nace:</t>
        </r>
        <r>
          <rPr>
            <sz val="9"/>
            <color indexed="81"/>
            <rFont val="Tahoma"/>
            <family val="2"/>
          </rPr>
          <t xml:space="preserve">
this represents the external admin support a PI is receiving from another dept or school</t>
        </r>
      </text>
    </comment>
  </commentList>
</comments>
</file>

<file path=xl/sharedStrings.xml><?xml version="1.0" encoding="utf-8"?>
<sst xmlns="http://schemas.openxmlformats.org/spreadsheetml/2006/main" count="87" uniqueCount="64">
  <si>
    <t>Fund Name</t>
  </si>
  <si>
    <t>Total</t>
  </si>
  <si>
    <t>Budget Period</t>
  </si>
  <si>
    <t>NIH Cap:</t>
  </si>
  <si>
    <t>Employee Name:</t>
  </si>
  <si>
    <t>FUND</t>
  </si>
  <si>
    <t xml:space="preserve"> </t>
  </si>
  <si>
    <t>CPUP</t>
  </si>
  <si>
    <t>PENDING SUPPORT</t>
  </si>
  <si>
    <t>PI NAME</t>
  </si>
  <si>
    <t>DEPT</t>
  </si>
  <si>
    <t>budget period</t>
  </si>
  <si>
    <t>PD/Inst#</t>
  </si>
  <si>
    <t>% effort</t>
  </si>
  <si>
    <t xml:space="preserve">Other </t>
  </si>
  <si>
    <t>Re-Budgeted Effort</t>
  </si>
  <si>
    <t xml:space="preserve">PI </t>
  </si>
  <si>
    <t>Budgeted Effort</t>
  </si>
  <si>
    <t>MONTHLY AMT WITH OUTSIDE STIPEND</t>
  </si>
  <si>
    <t>*** COLUMN H WILL NEED TO BE EDITED BASED ON NIH OR NON-NIH(use cap or annual salary)</t>
  </si>
  <si>
    <t>Comments (indicate if: key personnel, NCE, and 26 digit account</t>
  </si>
  <si>
    <t>TOTAL Annual  Salary w/Admin</t>
  </si>
  <si>
    <t>Annual Amt</t>
  </si>
  <si>
    <t>Monthly Amt</t>
  </si>
  <si>
    <t>NonDept Admin stipend</t>
  </si>
  <si>
    <t>Account  End Date</t>
  </si>
  <si>
    <t>Title/track</t>
  </si>
  <si>
    <t>eraCommons ID:</t>
  </si>
  <si>
    <t>Div Director:</t>
  </si>
  <si>
    <t>Budget amt if subacct</t>
  </si>
  <si>
    <t>DC</t>
  </si>
  <si>
    <t>F&amp;A</t>
  </si>
  <si>
    <t>7/1/19-6/30/20</t>
  </si>
  <si>
    <t>Academic support</t>
  </si>
  <si>
    <t>Academic Base</t>
  </si>
  <si>
    <t>Base Supplement</t>
  </si>
  <si>
    <t>Calculated Res. Effort% Jul-Dec</t>
  </si>
  <si>
    <t>Calculated Res. Effort% Jan-Jun</t>
  </si>
  <si>
    <t>Total FY</t>
  </si>
  <si>
    <t>FY21</t>
  </si>
  <si>
    <t>HR  % for UPDATING SCREENS in WD</t>
  </si>
  <si>
    <t>FICA</t>
  </si>
  <si>
    <t>CPUP FICA</t>
  </si>
  <si>
    <t>Academic Role Total</t>
  </si>
  <si>
    <t>FICA amt MAX</t>
  </si>
  <si>
    <t>Total Academic</t>
  </si>
  <si>
    <t>variance that needs to go in FICA</t>
  </si>
  <si>
    <t>Academic Base CPUP</t>
  </si>
  <si>
    <t>Dept Stipend</t>
  </si>
  <si>
    <t>Academic Amount</t>
  </si>
  <si>
    <t>Screens</t>
  </si>
  <si>
    <t>CPUP Base</t>
  </si>
  <si>
    <t>Stipend</t>
  </si>
  <si>
    <t>stipend</t>
  </si>
  <si>
    <t>Yes</t>
  </si>
  <si>
    <t xml:space="preserve">Academic Base Amounts:        Assistant Professor - $72,600
Associate Professor - $90,750
Professor - $113,400
 </t>
  </si>
  <si>
    <t>Admin Stipend</t>
  </si>
  <si>
    <t>AC</t>
  </si>
  <si>
    <t>Track</t>
  </si>
  <si>
    <t>Cap Fund</t>
  </si>
  <si>
    <t>Need to adjust variable pay:</t>
  </si>
  <si>
    <t>1522-3407-0106</t>
  </si>
  <si>
    <t>1511-3020-0000</t>
  </si>
  <si>
    <t>1522-3407-0000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</si>
</sst>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&quot;$&quot;#,##0"/>
    <numFmt numFmtId="166" formatCode="[$-409]mmm\-yy;@"/>
    <numFmt numFmtId="167" formatCode="_(* #,##0_);_(* \(#,##0\);_(* &quot;-&quot;??_);_(@_)"/>
    <numFmt numFmtId="168" formatCode="_(&quot;$&quot;* #,##0_);_(&quot;$&quot;* \(#,##0\);_(&quot;$&quot;* &quot;-&quot;??_);_(@_)"/>
    <numFmt numFmtId="169" formatCode="&quot;$&quot;#,##0.0"/>
  </numFmts>
  <fonts count="16" x14ac:knownFonts="1">
    <font>
      <sz val="10"/>
      <name val="Arial"/>
    </font>
    <font>
      <sz val="11"/>
      <name val="Arial"/>
      <family val="2"/>
    </font>
    <font>
      <b/>
      <sz val="11"/>
      <name val="Arial"/>
      <family val="2"/>
    </font>
    <font>
      <b/>
      <u/>
      <sz val="11"/>
      <name val="Arial"/>
      <family val="2"/>
    </font>
    <font>
      <b/>
      <sz val="11"/>
      <color rgb="FF0070C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u/>
      <sz val="10"/>
      <name val="Arial"/>
      <family val="2"/>
    </font>
    <font>
      <sz val="10"/>
      <name val="Arial"/>
      <family val="2"/>
    </font>
    <font>
      <sz val="11"/>
      <color rgb="FFFF000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4" fontId="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43" fontId="12" fillId="0" borderId="0" applyFont="0" applyFill="0" applyBorder="0" applyAlignment="0" applyProtection="0"/>
    <xf numFmtId="0" fontId="6" fillId="0" borderId="0"/>
  </cellStyleXfs>
  <cellXfs count="119">
    <xf numFmtId="0" fontId="0" fillId="0" borderId="0" xfId="0"/>
    <xf numFmtId="0" fontId="2" fillId="0" borderId="0" xfId="0" applyFont="1" applyAlignment="1" applyProtection="1">
      <alignment horizontal="right"/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9" fillId="0" borderId="0" xfId="0" applyFont="1" applyProtection="1">
      <protection locked="0"/>
    </xf>
    <xf numFmtId="0" fontId="3" fillId="0" borderId="0" xfId="0" applyFont="1" applyAlignment="1" applyProtection="1">
      <alignment horizontal="center" wrapText="1"/>
      <protection locked="0"/>
    </xf>
    <xf numFmtId="164" fontId="1" fillId="0" borderId="0" xfId="0" applyNumberFormat="1" applyFont="1" applyAlignment="1" applyProtection="1">
      <alignment horizontal="center"/>
      <protection locked="0"/>
    </xf>
    <xf numFmtId="165" fontId="2" fillId="0" borderId="0" xfId="0" applyNumberFormat="1" applyFont="1" applyAlignment="1" applyProtection="1">
      <alignment horizontal="left"/>
      <protection locked="0"/>
    </xf>
    <xf numFmtId="0" fontId="2" fillId="0" borderId="0" xfId="0" applyFont="1" applyAlignment="1" applyProtection="1">
      <alignment horizontal="left"/>
      <protection locked="0"/>
    </xf>
    <xf numFmtId="165" fontId="1" fillId="0" borderId="0" xfId="0" applyNumberFormat="1" applyFont="1" applyAlignment="1" applyProtection="1">
      <alignment horizontal="right"/>
      <protection locked="0"/>
    </xf>
    <xf numFmtId="0" fontId="2" fillId="3" borderId="0" xfId="0" applyFont="1" applyFill="1" applyAlignment="1" applyProtection="1">
      <alignment horizontal="right"/>
      <protection locked="0"/>
    </xf>
    <xf numFmtId="164" fontId="2" fillId="3" borderId="0" xfId="0" applyNumberFormat="1" applyFont="1" applyFill="1" applyAlignment="1" applyProtection="1">
      <alignment horizontal="center"/>
      <protection locked="0"/>
    </xf>
    <xf numFmtId="165" fontId="2" fillId="0" borderId="0" xfId="0" applyNumberFormat="1" applyFont="1" applyAlignment="1" applyProtection="1">
      <alignment horizontal="center"/>
      <protection locked="0"/>
    </xf>
    <xf numFmtId="0" fontId="4" fillId="0" borderId="0" xfId="0" applyFont="1" applyAlignment="1" applyProtection="1">
      <alignment horizontal="left"/>
      <protection locked="0"/>
    </xf>
    <xf numFmtId="0" fontId="2" fillId="0" borderId="1" xfId="0" applyFont="1" applyBorder="1" applyAlignment="1" applyProtection="1">
      <alignment horizontal="center"/>
      <protection locked="0"/>
    </xf>
    <xf numFmtId="49" fontId="2" fillId="0" borderId="1" xfId="0" applyNumberFormat="1" applyFont="1" applyBorder="1" applyAlignment="1" applyProtection="1">
      <alignment horizontal="center"/>
      <protection locked="0"/>
    </xf>
    <xf numFmtId="49" fontId="2" fillId="0" borderId="1" xfId="0" applyNumberFormat="1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center" wrapText="1"/>
      <protection locked="0"/>
    </xf>
    <xf numFmtId="166" fontId="2" fillId="0" borderId="1" xfId="0" applyNumberFormat="1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 wrapText="1"/>
      <protection locked="0"/>
    </xf>
    <xf numFmtId="0" fontId="2" fillId="0" borderId="0" xfId="0" applyFont="1" applyAlignment="1" applyProtection="1">
      <alignment horizontal="center"/>
      <protection locked="0"/>
    </xf>
    <xf numFmtId="2" fontId="1" fillId="0" borderId="0" xfId="0" applyNumberFormat="1" applyFont="1" applyProtection="1">
      <protection locked="0"/>
    </xf>
    <xf numFmtId="0" fontId="3" fillId="0" borderId="0" xfId="0" applyFont="1" applyProtection="1">
      <protection locked="0"/>
    </xf>
    <xf numFmtId="44" fontId="1" fillId="0" borderId="0" xfId="1" applyFont="1" applyProtection="1">
      <protection locked="0"/>
    </xf>
    <xf numFmtId="49" fontId="2" fillId="0" borderId="1" xfId="0" applyNumberFormat="1" applyFont="1" applyFill="1" applyBorder="1" applyAlignment="1" applyProtection="1">
      <alignment horizontal="center" wrapText="1"/>
      <protection locked="0"/>
    </xf>
    <xf numFmtId="165" fontId="5" fillId="0" borderId="0" xfId="0" applyNumberFormat="1" applyFont="1" applyAlignment="1" applyProtection="1">
      <alignment horizontal="left"/>
      <protection locked="0"/>
    </xf>
    <xf numFmtId="0" fontId="1" fillId="0" borderId="1" xfId="0" applyFont="1" applyFill="1" applyBorder="1" applyAlignment="1" applyProtection="1">
      <alignment horizontal="center"/>
      <protection locked="0"/>
    </xf>
    <xf numFmtId="49" fontId="1" fillId="0" borderId="1" xfId="0" applyNumberFormat="1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Protection="1">
      <protection locked="0"/>
    </xf>
    <xf numFmtId="14" fontId="1" fillId="0" borderId="1" xfId="0" applyNumberFormat="1" applyFont="1" applyFill="1" applyBorder="1" applyAlignment="1" applyProtection="1">
      <alignment horizontal="center"/>
      <protection locked="0"/>
    </xf>
    <xf numFmtId="10" fontId="1" fillId="0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Protection="1">
      <protection locked="0"/>
    </xf>
    <xf numFmtId="49" fontId="1" fillId="0" borderId="0" xfId="0" applyNumberFormat="1" applyFont="1" applyFill="1" applyAlignment="1" applyProtection="1">
      <alignment horizontal="center"/>
      <protection locked="0"/>
    </xf>
    <xf numFmtId="10" fontId="2" fillId="0" borderId="0" xfId="0" applyNumberFormat="1" applyFont="1" applyFill="1" applyAlignment="1" applyProtection="1">
      <alignment horizontal="right"/>
      <protection locked="0"/>
    </xf>
    <xf numFmtId="10" fontId="1" fillId="0" borderId="0" xfId="0" applyNumberFormat="1" applyFont="1" applyFill="1" applyProtection="1">
      <protection locked="0"/>
    </xf>
    <xf numFmtId="165" fontId="1" fillId="0" borderId="0" xfId="0" applyNumberFormat="1" applyFont="1" applyProtection="1">
      <protection locked="0"/>
    </xf>
    <xf numFmtId="165" fontId="2" fillId="3" borderId="0" xfId="0" applyNumberFormat="1" applyFont="1" applyFill="1" applyAlignment="1" applyProtection="1">
      <alignment horizontal="center"/>
      <protection locked="0"/>
    </xf>
    <xf numFmtId="9" fontId="2" fillId="0" borderId="0" xfId="3" applyFont="1" applyProtection="1">
      <protection locked="0"/>
    </xf>
    <xf numFmtId="167" fontId="1" fillId="0" borderId="0" xfId="5" applyNumberFormat="1" applyFont="1" applyProtection="1">
      <protection locked="0"/>
    </xf>
    <xf numFmtId="0" fontId="13" fillId="0" borderId="0" xfId="0" applyFont="1" applyProtection="1">
      <protection locked="0"/>
    </xf>
    <xf numFmtId="0" fontId="2" fillId="4" borderId="0" xfId="0" applyFont="1" applyFill="1" applyAlignment="1" applyProtection="1">
      <alignment horizontal="center"/>
      <protection locked="0"/>
    </xf>
    <xf numFmtId="43" fontId="1" fillId="0" borderId="0" xfId="0" applyNumberFormat="1" applyFont="1" applyProtection="1">
      <protection locked="0"/>
    </xf>
    <xf numFmtId="10" fontId="1" fillId="0" borderId="0" xfId="3" applyNumberFormat="1" applyFont="1" applyProtection="1">
      <protection locked="0"/>
    </xf>
    <xf numFmtId="168" fontId="1" fillId="0" borderId="0" xfId="1" applyNumberFormat="1" applyFont="1" applyAlignment="1" applyProtection="1">
      <alignment horizontal="center"/>
      <protection locked="0"/>
    </xf>
    <xf numFmtId="168" fontId="6" fillId="0" borderId="0" xfId="1" applyNumberFormat="1" applyFont="1" applyBorder="1" applyAlignment="1" applyProtection="1">
      <alignment horizontal="center"/>
      <protection locked="0"/>
    </xf>
    <xf numFmtId="43" fontId="6" fillId="0" borderId="0" xfId="5" applyFont="1" applyBorder="1" applyAlignment="1" applyProtection="1">
      <alignment horizontal="center"/>
      <protection locked="0"/>
    </xf>
    <xf numFmtId="43" fontId="1" fillId="0" borderId="0" xfId="5" applyFont="1" applyBorder="1" applyAlignment="1" applyProtection="1">
      <alignment horizontal="center"/>
      <protection locked="0"/>
    </xf>
    <xf numFmtId="0" fontId="6" fillId="0" borderId="1" xfId="0" applyFont="1" applyBorder="1" applyAlignment="1" applyProtection="1">
      <alignment horizontal="center"/>
    </xf>
    <xf numFmtId="49" fontId="6" fillId="0" borderId="1" xfId="0" applyNumberFormat="1" applyFont="1" applyBorder="1" applyAlignment="1" applyProtection="1">
      <alignment horizontal="center" wrapText="1"/>
    </xf>
    <xf numFmtId="10" fontId="6" fillId="0" borderId="1" xfId="3" applyNumberFormat="1" applyFont="1" applyFill="1" applyBorder="1" applyAlignment="1" applyProtection="1">
      <alignment horizontal="center"/>
      <protection locked="0"/>
    </xf>
    <xf numFmtId="43" fontId="6" fillId="0" borderId="1" xfId="5" applyNumberFormat="1" applyFont="1" applyFill="1" applyBorder="1" applyAlignment="1" applyProtection="1">
      <alignment horizontal="center"/>
      <protection locked="0"/>
    </xf>
    <xf numFmtId="43" fontId="5" fillId="0" borderId="1" xfId="0" applyNumberFormat="1" applyFont="1" applyFill="1" applyBorder="1" applyAlignment="1" applyProtection="1">
      <alignment horizontal="center"/>
    </xf>
    <xf numFmtId="10" fontId="5" fillId="0" borderId="1" xfId="3" applyNumberFormat="1" applyFont="1" applyFill="1" applyBorder="1" applyAlignment="1" applyProtection="1">
      <alignment horizontal="center"/>
    </xf>
    <xf numFmtId="10" fontId="6" fillId="0" borderId="1" xfId="0" applyNumberFormat="1" applyFont="1" applyFill="1" applyBorder="1" applyAlignment="1" applyProtection="1">
      <alignment horizontal="center"/>
      <protection locked="0"/>
    </xf>
    <xf numFmtId="0" fontId="6" fillId="0" borderId="1" xfId="0" applyFont="1" applyFill="1" applyBorder="1" applyAlignment="1" applyProtection="1">
      <alignment horizontal="center"/>
      <protection locked="0"/>
    </xf>
    <xf numFmtId="49" fontId="6" fillId="0" borderId="1" xfId="0" applyNumberFormat="1" applyFont="1" applyFill="1" applyBorder="1" applyAlignment="1" applyProtection="1">
      <alignment horizontal="center"/>
      <protection locked="0"/>
    </xf>
    <xf numFmtId="49" fontId="6" fillId="0" borderId="1" xfId="0" applyNumberFormat="1" applyFont="1" applyFill="1" applyBorder="1" applyAlignment="1" applyProtection="1">
      <alignment horizontal="center" wrapText="1"/>
      <protection locked="0"/>
    </xf>
    <xf numFmtId="43" fontId="6" fillId="0" borderId="1" xfId="0" applyNumberFormat="1" applyFont="1" applyFill="1" applyBorder="1" applyAlignment="1" applyProtection="1">
      <alignment horizontal="center"/>
      <protection locked="0"/>
    </xf>
    <xf numFmtId="0" fontId="6" fillId="0" borderId="1" xfId="0" applyFont="1" applyBorder="1" applyProtection="1">
      <protection locked="0"/>
    </xf>
    <xf numFmtId="0" fontId="5" fillId="0" borderId="1" xfId="0" applyFont="1" applyFill="1" applyBorder="1" applyAlignment="1" applyProtection="1">
      <alignment horizontal="center"/>
      <protection locked="0"/>
    </xf>
    <xf numFmtId="49" fontId="5" fillId="0" borderId="1" xfId="0" applyNumberFormat="1" applyFont="1" applyFill="1" applyBorder="1" applyAlignment="1" applyProtection="1">
      <alignment horizontal="center"/>
      <protection locked="0"/>
    </xf>
    <xf numFmtId="10" fontId="5" fillId="0" borderId="1" xfId="0" applyNumberFormat="1" applyFont="1" applyFill="1" applyBorder="1" applyAlignment="1" applyProtection="1">
      <alignment horizontal="center"/>
      <protection locked="0"/>
    </xf>
    <xf numFmtId="43" fontId="5" fillId="0" borderId="1" xfId="0" applyNumberFormat="1" applyFont="1" applyBorder="1" applyAlignment="1" applyProtection="1">
      <alignment horizontal="center"/>
    </xf>
    <xf numFmtId="0" fontId="5" fillId="0" borderId="1" xfId="0" applyFont="1" applyBorder="1" applyAlignment="1" applyProtection="1">
      <alignment horizontal="center"/>
      <protection locked="0"/>
    </xf>
    <xf numFmtId="43" fontId="1" fillId="0" borderId="0" xfId="0" applyNumberFormat="1" applyFont="1" applyFill="1" applyProtection="1"/>
    <xf numFmtId="43" fontId="2" fillId="2" borderId="0" xfId="0" applyNumberFormat="1" applyFont="1" applyFill="1" applyProtection="1"/>
    <xf numFmtId="10" fontId="1" fillId="0" borderId="0" xfId="3" applyNumberFormat="1" applyFont="1" applyFill="1" applyProtection="1"/>
    <xf numFmtId="10" fontId="2" fillId="2" borderId="0" xfId="3" applyNumberFormat="1" applyFont="1" applyFill="1" applyProtection="1"/>
    <xf numFmtId="167" fontId="2" fillId="0" borderId="0" xfId="5" applyNumberFormat="1" applyFont="1" applyProtection="1">
      <protection locked="0"/>
    </xf>
    <xf numFmtId="9" fontId="1" fillId="0" borderId="0" xfId="3" applyFont="1" applyProtection="1">
      <protection locked="0"/>
    </xf>
    <xf numFmtId="167" fontId="2" fillId="0" borderId="0" xfId="5" applyNumberFormat="1" applyFont="1" applyBorder="1" applyProtection="1">
      <protection locked="0"/>
    </xf>
    <xf numFmtId="164" fontId="6" fillId="0" borderId="1" xfId="5" applyNumberFormat="1" applyFont="1" applyFill="1" applyBorder="1" applyAlignment="1" applyProtection="1">
      <alignment horizontal="center"/>
      <protection locked="0"/>
    </xf>
    <xf numFmtId="9" fontId="6" fillId="0" borderId="1" xfId="2" applyFont="1" applyFill="1" applyBorder="1" applyAlignment="1" applyProtection="1">
      <alignment horizontal="center"/>
      <protection locked="0"/>
    </xf>
    <xf numFmtId="0" fontId="11" fillId="0" borderId="1" xfId="0" applyFont="1" applyFill="1" applyBorder="1" applyProtection="1">
      <protection locked="0"/>
    </xf>
    <xf numFmtId="164" fontId="1" fillId="0" borderId="0" xfId="0" applyNumberFormat="1" applyFont="1" applyProtection="1">
      <protection locked="0"/>
    </xf>
    <xf numFmtId="43" fontId="5" fillId="0" borderId="1" xfId="5" applyNumberFormat="1" applyFont="1" applyFill="1" applyBorder="1" applyAlignment="1" applyProtection="1">
      <alignment horizontal="center"/>
      <protection locked="0"/>
    </xf>
    <xf numFmtId="9" fontId="5" fillId="0" borderId="1" xfId="2" applyFont="1" applyFill="1" applyBorder="1" applyAlignment="1" applyProtection="1">
      <alignment horizontal="center"/>
      <protection locked="0"/>
    </xf>
    <xf numFmtId="168" fontId="1" fillId="0" borderId="0" xfId="1" applyNumberFormat="1" applyFont="1" applyFill="1" applyProtection="1">
      <protection locked="0"/>
    </xf>
    <xf numFmtId="168" fontId="6" fillId="0" borderId="0" xfId="1" applyNumberFormat="1" applyFont="1" applyFill="1" applyBorder="1" applyAlignment="1" applyProtection="1">
      <alignment horizontal="center"/>
      <protection locked="0"/>
    </xf>
    <xf numFmtId="168" fontId="1" fillId="0" borderId="0" xfId="1" applyNumberFormat="1" applyFont="1" applyFill="1" applyAlignment="1" applyProtection="1">
      <alignment horizontal="center"/>
      <protection locked="0"/>
    </xf>
    <xf numFmtId="0" fontId="2" fillId="0" borderId="0" xfId="0" applyFont="1" applyFill="1" applyAlignment="1" applyProtection="1">
      <alignment horizontal="left"/>
      <protection locked="0"/>
    </xf>
    <xf numFmtId="164" fontId="1" fillId="0" borderId="0" xfId="0" applyNumberFormat="1" applyFont="1" applyFill="1" applyAlignment="1" applyProtection="1">
      <alignment horizontal="center"/>
      <protection locked="0"/>
    </xf>
    <xf numFmtId="165" fontId="1" fillId="0" borderId="0" xfId="0" applyNumberFormat="1" applyFont="1" applyFill="1" applyAlignment="1" applyProtection="1">
      <alignment horizontal="right"/>
      <protection locked="0"/>
    </xf>
    <xf numFmtId="169" fontId="5" fillId="0" borderId="0" xfId="0" applyNumberFormat="1" applyFont="1" applyFill="1" applyAlignment="1" applyProtection="1">
      <alignment horizontal="left"/>
      <protection locked="0"/>
    </xf>
    <xf numFmtId="165" fontId="2" fillId="0" borderId="0" xfId="0" applyNumberFormat="1" applyFont="1" applyFill="1" applyAlignment="1" applyProtection="1">
      <alignment horizontal="center"/>
      <protection locked="0"/>
    </xf>
    <xf numFmtId="164" fontId="2" fillId="0" borderId="0" xfId="0" applyNumberFormat="1" applyFont="1" applyFill="1" applyAlignment="1" applyProtection="1">
      <alignment horizontal="center"/>
      <protection locked="0"/>
    </xf>
    <xf numFmtId="9" fontId="1" fillId="0" borderId="0" xfId="2" applyFont="1" applyProtection="1">
      <protection locked="0"/>
    </xf>
    <xf numFmtId="0" fontId="6" fillId="0" borderId="1" xfId="0" applyFont="1" applyFill="1" applyBorder="1" applyAlignment="1" applyProtection="1">
      <alignment horizontal="center"/>
    </xf>
    <xf numFmtId="49" fontId="6" fillId="0" borderId="1" xfId="0" applyNumberFormat="1" applyFont="1" applyFill="1" applyBorder="1" applyAlignment="1" applyProtection="1">
      <alignment horizontal="center" wrapText="1"/>
    </xf>
    <xf numFmtId="0" fontId="1" fillId="5" borderId="0" xfId="0" applyFont="1" applyFill="1" applyProtection="1">
      <protection locked="0"/>
    </xf>
    <xf numFmtId="166" fontId="2" fillId="5" borderId="1" xfId="0" applyNumberFormat="1" applyFont="1" applyFill="1" applyBorder="1" applyAlignment="1" applyProtection="1">
      <alignment horizontal="center"/>
      <protection locked="0"/>
    </xf>
    <xf numFmtId="0" fontId="2" fillId="5" borderId="1" xfId="0" applyFont="1" applyFill="1" applyBorder="1" applyAlignment="1" applyProtection="1">
      <alignment horizontal="center"/>
      <protection locked="0"/>
    </xf>
    <xf numFmtId="10" fontId="6" fillId="5" borderId="1" xfId="3" applyNumberFormat="1" applyFont="1" applyFill="1" applyBorder="1" applyAlignment="1" applyProtection="1">
      <alignment horizontal="center"/>
      <protection locked="0"/>
    </xf>
    <xf numFmtId="10" fontId="5" fillId="5" borderId="1" xfId="3" applyNumberFormat="1" applyFont="1" applyFill="1" applyBorder="1" applyAlignment="1" applyProtection="1">
      <alignment horizontal="center"/>
    </xf>
    <xf numFmtId="43" fontId="2" fillId="0" borderId="0" xfId="5" applyFont="1" applyAlignment="1" applyProtection="1">
      <alignment horizontal="left"/>
      <protection locked="0"/>
    </xf>
    <xf numFmtId="0" fontId="1" fillId="0" borderId="0" xfId="0" applyFont="1" applyAlignment="1" applyProtection="1">
      <alignment horizontal="right"/>
      <protection locked="0"/>
    </xf>
    <xf numFmtId="43" fontId="2" fillId="0" borderId="0" xfId="0" applyNumberFormat="1" applyFont="1" applyProtection="1">
      <protection locked="0"/>
    </xf>
    <xf numFmtId="0" fontId="1" fillId="6" borderId="0" xfId="0" applyFont="1" applyFill="1" applyProtection="1">
      <protection locked="0"/>
    </xf>
    <xf numFmtId="10" fontId="6" fillId="6" borderId="1" xfId="3" applyNumberFormat="1" applyFont="1" applyFill="1" applyBorder="1" applyAlignment="1" applyProtection="1">
      <alignment horizontal="center"/>
      <protection locked="0"/>
    </xf>
    <xf numFmtId="10" fontId="5" fillId="6" borderId="1" xfId="3" applyNumberFormat="1" applyFont="1" applyFill="1" applyBorder="1" applyAlignment="1" applyProtection="1">
      <alignment horizontal="center"/>
    </xf>
    <xf numFmtId="43" fontId="1" fillId="0" borderId="0" xfId="0" applyNumberFormat="1" applyFont="1" applyFill="1" applyProtection="1">
      <protection locked="0"/>
    </xf>
    <xf numFmtId="49" fontId="13" fillId="0" borderId="1" xfId="0" applyNumberFormat="1" applyFont="1" applyFill="1" applyBorder="1" applyAlignment="1" applyProtection="1">
      <alignment horizontal="right" wrapText="1"/>
    </xf>
    <xf numFmtId="0" fontId="1" fillId="0" borderId="0" xfId="0" applyFont="1" applyFill="1" applyAlignment="1" applyProtection="1">
      <alignment horizontal="center"/>
      <protection locked="0"/>
    </xf>
    <xf numFmtId="43" fontId="2" fillId="5" borderId="0" xfId="5" applyFont="1" applyFill="1" applyAlignment="1" applyProtection="1">
      <protection locked="0"/>
    </xf>
    <xf numFmtId="0" fontId="2" fillId="5" borderId="0" xfId="0" applyFont="1" applyFill="1" applyAlignment="1" applyProtection="1">
      <protection locked="0"/>
    </xf>
    <xf numFmtId="0" fontId="5" fillId="5" borderId="0" xfId="0" applyFont="1" applyFill="1" applyAlignment="1"/>
    <xf numFmtId="164" fontId="2" fillId="5" borderId="0" xfId="5" applyNumberFormat="1" applyFont="1" applyFill="1" applyAlignment="1" applyProtection="1">
      <protection locked="0"/>
    </xf>
    <xf numFmtId="164" fontId="2" fillId="7" borderId="0" xfId="0" applyNumberFormat="1" applyFont="1" applyFill="1" applyAlignment="1" applyProtection="1">
      <alignment horizontal="center"/>
      <protection locked="0"/>
    </xf>
    <xf numFmtId="0" fontId="2" fillId="5" borderId="0" xfId="0" applyFont="1" applyFill="1" applyAlignment="1" applyProtection="1">
      <protection locked="0"/>
    </xf>
    <xf numFmtId="0" fontId="5" fillId="5" borderId="0" xfId="0" applyFont="1" applyFill="1" applyAlignment="1"/>
    <xf numFmtId="0" fontId="2" fillId="0" borderId="0" xfId="0" applyFont="1" applyAlignment="1" applyProtection="1">
      <alignment wrapText="1"/>
      <protection locked="0"/>
    </xf>
    <xf numFmtId="0" fontId="0" fillId="0" borderId="0" xfId="0" applyAlignment="1"/>
    <xf numFmtId="49" fontId="6" fillId="5" borderId="1" xfId="0" applyNumberFormat="1" applyFont="1" applyFill="1" applyBorder="1" applyAlignment="1" applyProtection="1">
      <alignment horizontal="center"/>
    </xf>
    <xf numFmtId="49" fontId="6" fillId="8" borderId="1" xfId="0" applyNumberFormat="1" applyFont="1" applyFill="1" applyBorder="1" applyAlignment="1" applyProtection="1">
      <alignment horizontal="center"/>
    </xf>
    <xf numFmtId="49" fontId="6" fillId="9" borderId="1" xfId="0" applyNumberFormat="1" applyFont="1" applyFill="1" applyBorder="1" applyAlignment="1" applyProtection="1">
      <alignment horizontal="center"/>
      <protection locked="0"/>
    </xf>
    <xf numFmtId="49" fontId="6" fillId="8" borderId="1" xfId="0" applyNumberFormat="1" applyFont="1" applyFill="1" applyBorder="1" applyAlignment="1" applyProtection="1">
      <alignment horizontal="center"/>
      <protection locked="0"/>
    </xf>
  </cellXfs>
  <cellStyles count="7">
    <cellStyle name="Comma" xfId="5" builtinId="3"/>
    <cellStyle name="Currency" xfId="1" builtinId="4"/>
    <cellStyle name="Normal" xfId="0" builtinId="0"/>
    <cellStyle name="Normal 2" xfId="4"/>
    <cellStyle name="Normal 3" xfId="6"/>
    <cellStyle name="Percent" xfId="2" builtinId="5"/>
    <cellStyle name="Percent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M98"/>
  <sheetViews>
    <sheetView tabSelected="1" topLeftCell="A13" zoomScale="80" zoomScaleNormal="80" workbookViewId="0">
      <selection activeCell="D44" sqref="D44:D48"/>
    </sheetView>
  </sheetViews>
  <sheetFormatPr defaultColWidth="9.140625" defaultRowHeight="15" x14ac:dyDescent="0.25"/>
  <cols>
    <col min="1" max="1" width="32.5703125" style="3" bestFit="1" customWidth="1"/>
    <col min="2" max="2" width="15.7109375" style="3" bestFit="1" customWidth="1"/>
    <col min="3" max="3" width="18.85546875" style="3" customWidth="1"/>
    <col min="4" max="4" width="15.42578125" style="3" customWidth="1"/>
    <col min="5" max="5" width="12.5703125" style="3" customWidth="1"/>
    <col min="6" max="6" width="16.42578125" style="3" customWidth="1"/>
    <col min="7" max="7" width="10.5703125" style="3" customWidth="1"/>
    <col min="8" max="8" width="12.85546875" style="3" customWidth="1"/>
    <col min="9" max="10" width="16" style="3" customWidth="1"/>
    <col min="11" max="15" width="12.42578125" style="3" bestFit="1" customWidth="1"/>
    <col min="16" max="16" width="12.42578125" style="4" bestFit="1" customWidth="1"/>
    <col min="17" max="17" width="12.42578125" style="3" bestFit="1" customWidth="1"/>
    <col min="18" max="18" width="14.85546875" style="3" bestFit="1" customWidth="1"/>
    <col min="19" max="21" width="13.7109375" style="3" bestFit="1" customWidth="1"/>
    <col min="22" max="23" width="13.7109375" style="4" bestFit="1" customWidth="1"/>
    <col min="24" max="24" width="36.42578125" style="3" customWidth="1"/>
    <col min="25" max="25" width="1.7109375" style="3" bestFit="1" customWidth="1"/>
    <col min="26" max="26" width="39.5703125" style="3" bestFit="1" customWidth="1"/>
    <col min="27" max="38" width="13.7109375" style="3" bestFit="1" customWidth="1"/>
    <col min="39" max="16384" width="9.140625" style="3"/>
  </cols>
  <sheetData>
    <row r="1" spans="1:39" x14ac:dyDescent="0.25">
      <c r="A1" s="1" t="s">
        <v>4</v>
      </c>
      <c r="B1" s="11"/>
      <c r="C1" s="5" t="s">
        <v>27</v>
      </c>
      <c r="D1" s="5"/>
      <c r="E1" s="113" t="s">
        <v>55</v>
      </c>
      <c r="F1" s="114"/>
      <c r="G1" s="114"/>
      <c r="I1" s="3" t="s">
        <v>6</v>
      </c>
      <c r="J1" s="3" t="s">
        <v>6</v>
      </c>
      <c r="K1" s="41"/>
      <c r="Q1" s="41"/>
    </row>
    <row r="2" spans="1:39" x14ac:dyDescent="0.25">
      <c r="A2" s="1" t="s">
        <v>26</v>
      </c>
      <c r="B2" s="6"/>
      <c r="C2" s="28" t="s">
        <v>28</v>
      </c>
      <c r="D2" s="28"/>
      <c r="E2" s="114"/>
      <c r="F2" s="114"/>
      <c r="G2" s="114"/>
      <c r="H2" s="42"/>
      <c r="I2" s="42"/>
      <c r="J2" s="42"/>
      <c r="K2" s="41"/>
      <c r="Q2" s="41"/>
    </row>
    <row r="3" spans="1:39" x14ac:dyDescent="0.25">
      <c r="A3" s="1" t="s">
        <v>58</v>
      </c>
      <c r="B3" s="5" t="s">
        <v>57</v>
      </c>
      <c r="C3" s="6"/>
      <c r="D3" s="6"/>
      <c r="E3" s="114"/>
      <c r="F3" s="114"/>
      <c r="G3" s="114"/>
    </row>
    <row r="4" spans="1:39" x14ac:dyDescent="0.25">
      <c r="A4" s="1"/>
      <c r="B4" s="5"/>
      <c r="C4" s="4"/>
      <c r="D4" s="4"/>
      <c r="E4" s="114"/>
      <c r="F4" s="114"/>
      <c r="G4" s="114"/>
      <c r="H4" s="43" t="s">
        <v>39</v>
      </c>
      <c r="I4" s="1" t="s">
        <v>7</v>
      </c>
      <c r="J4" s="38">
        <f>B11-J5</f>
        <v>0</v>
      </c>
      <c r="K4" s="89" t="e">
        <f>J4/B11</f>
        <v>#DIV/0!</v>
      </c>
    </row>
    <row r="5" spans="1:39" x14ac:dyDescent="0.25">
      <c r="A5" s="1"/>
      <c r="B5" s="7" t="s">
        <v>22</v>
      </c>
      <c r="C5" s="8" t="s">
        <v>23</v>
      </c>
      <c r="D5" s="8"/>
      <c r="E5" s="114"/>
      <c r="F5" s="114"/>
      <c r="G5" s="114"/>
      <c r="I5" s="1" t="s">
        <v>33</v>
      </c>
      <c r="J5" s="44">
        <f>SUM(W15:W46)</f>
        <v>0</v>
      </c>
      <c r="K5" s="45"/>
    </row>
    <row r="6" spans="1:39" x14ac:dyDescent="0.25">
      <c r="A6" s="1" t="s">
        <v>34</v>
      </c>
      <c r="B6" s="46">
        <v>0</v>
      </c>
      <c r="C6" s="47">
        <f>B6/12</f>
        <v>0</v>
      </c>
      <c r="D6" s="47"/>
      <c r="E6" s="80"/>
      <c r="F6" s="81"/>
      <c r="G6" s="34"/>
      <c r="H6" s="34"/>
      <c r="I6" s="1"/>
      <c r="J6" s="44"/>
    </row>
    <row r="7" spans="1:39" x14ac:dyDescent="0.25">
      <c r="A7" s="1" t="s">
        <v>35</v>
      </c>
      <c r="B7" s="47">
        <v>0</v>
      </c>
      <c r="C7" s="47">
        <f>B7/12</f>
        <v>0</v>
      </c>
      <c r="D7" s="47"/>
      <c r="E7" s="82"/>
      <c r="F7" s="81"/>
      <c r="G7" s="34"/>
      <c r="H7" s="83"/>
      <c r="I7" s="11"/>
      <c r="J7" s="11"/>
    </row>
    <row r="8" spans="1:39" x14ac:dyDescent="0.25">
      <c r="A8" s="1" t="s">
        <v>56</v>
      </c>
      <c r="B8" s="48">
        <v>0</v>
      </c>
      <c r="C8" s="48">
        <f>B8/12</f>
        <v>0</v>
      </c>
      <c r="D8" s="48"/>
      <c r="E8" s="84"/>
      <c r="F8" s="85"/>
      <c r="G8" s="83"/>
      <c r="H8" s="83"/>
      <c r="I8" s="16" t="s">
        <v>19</v>
      </c>
      <c r="J8" s="11"/>
    </row>
    <row r="9" spans="1:39" x14ac:dyDescent="0.25">
      <c r="A9" s="1"/>
      <c r="B9" s="49"/>
      <c r="C9" s="48">
        <f>B9/12</f>
        <v>0</v>
      </c>
      <c r="D9" s="49"/>
      <c r="E9" s="84"/>
      <c r="F9" s="85"/>
      <c r="G9" s="86"/>
      <c r="H9" s="83"/>
      <c r="I9" s="11"/>
      <c r="J9" s="11"/>
    </row>
    <row r="10" spans="1:39" x14ac:dyDescent="0.25">
      <c r="A10" s="1"/>
      <c r="C10" s="9"/>
      <c r="D10" s="9"/>
      <c r="E10" s="84"/>
      <c r="F10" s="34"/>
      <c r="G10" s="34"/>
      <c r="H10" s="34"/>
      <c r="M10" s="4"/>
      <c r="S10" s="4"/>
      <c r="W10" s="40" t="s">
        <v>6</v>
      </c>
    </row>
    <row r="11" spans="1:39" x14ac:dyDescent="0.25">
      <c r="A11" s="13" t="s">
        <v>21</v>
      </c>
      <c r="B11" s="39">
        <f>SUM(B6:B9)</f>
        <v>0</v>
      </c>
      <c r="C11" s="14">
        <f>B11/12</f>
        <v>0</v>
      </c>
      <c r="D11" s="110"/>
      <c r="E11" s="87"/>
      <c r="F11" s="88"/>
      <c r="G11" s="83"/>
      <c r="H11" s="83"/>
      <c r="I11" s="11"/>
      <c r="J11" s="11"/>
    </row>
    <row r="12" spans="1:39" x14ac:dyDescent="0.25">
      <c r="A12" s="1"/>
      <c r="B12" s="9"/>
      <c r="C12" s="9"/>
      <c r="D12" s="9"/>
      <c r="E12" s="9"/>
      <c r="F12" s="12"/>
      <c r="G12" s="11"/>
      <c r="H12" s="11" t="s">
        <v>41</v>
      </c>
      <c r="I12" s="97">
        <v>137700</v>
      </c>
      <c r="J12" s="97">
        <f>I12/12</f>
        <v>11475</v>
      </c>
      <c r="L12" s="3" t="s">
        <v>60</v>
      </c>
      <c r="M12" s="44"/>
      <c r="O12" s="44" t="str">
        <f>IF((W47+SUM(W15:W44)&lt;I12),"Yes","No")</f>
        <v>Yes</v>
      </c>
    </row>
    <row r="13" spans="1:39" x14ac:dyDescent="0.25">
      <c r="A13" s="1" t="s">
        <v>24</v>
      </c>
      <c r="B13" s="9">
        <v>0</v>
      </c>
      <c r="C13" s="26">
        <f>B13/12</f>
        <v>0</v>
      </c>
      <c r="D13" s="26"/>
      <c r="E13" s="1" t="s">
        <v>3</v>
      </c>
      <c r="F13" s="15">
        <v>197300</v>
      </c>
      <c r="G13" s="10">
        <f>F13/12</f>
        <v>16441.666666666668</v>
      </c>
      <c r="H13" s="11"/>
      <c r="I13" s="11"/>
      <c r="J13" s="11"/>
      <c r="R13" s="34"/>
      <c r="S13" s="34"/>
    </row>
    <row r="14" spans="1:39" s="23" customFormat="1" ht="45" x14ac:dyDescent="0.25">
      <c r="A14" s="17" t="s">
        <v>2</v>
      </c>
      <c r="B14" s="18" t="s">
        <v>5</v>
      </c>
      <c r="C14" s="19" t="s">
        <v>0</v>
      </c>
      <c r="D14" s="19" t="s">
        <v>59</v>
      </c>
      <c r="E14" s="19" t="s">
        <v>16</v>
      </c>
      <c r="F14" s="27" t="s">
        <v>25</v>
      </c>
      <c r="G14" s="20" t="s">
        <v>17</v>
      </c>
      <c r="H14" s="20" t="s">
        <v>15</v>
      </c>
      <c r="I14" s="20" t="s">
        <v>36</v>
      </c>
      <c r="J14" s="20" t="s">
        <v>37</v>
      </c>
      <c r="K14" s="21">
        <v>44013</v>
      </c>
      <c r="L14" s="21">
        <v>44044</v>
      </c>
      <c r="M14" s="21">
        <v>44075</v>
      </c>
      <c r="N14" s="21">
        <v>44105</v>
      </c>
      <c r="O14" s="21">
        <v>44136</v>
      </c>
      <c r="P14" s="21">
        <v>44166</v>
      </c>
      <c r="Q14" s="21">
        <v>44197</v>
      </c>
      <c r="R14" s="21">
        <v>44228</v>
      </c>
      <c r="S14" s="21">
        <v>44256</v>
      </c>
      <c r="T14" s="21">
        <v>44287</v>
      </c>
      <c r="U14" s="21">
        <v>44317</v>
      </c>
      <c r="V14" s="21">
        <v>44348</v>
      </c>
      <c r="W14" s="17" t="s">
        <v>1</v>
      </c>
      <c r="X14" s="22" t="s">
        <v>20</v>
      </c>
      <c r="AA14" s="21">
        <f t="shared" ref="AA14:AL14" si="0">K14</f>
        <v>44013</v>
      </c>
      <c r="AB14" s="21">
        <f t="shared" si="0"/>
        <v>44044</v>
      </c>
      <c r="AC14" s="21">
        <f t="shared" si="0"/>
        <v>44075</v>
      </c>
      <c r="AD14" s="21">
        <f t="shared" si="0"/>
        <v>44105</v>
      </c>
      <c r="AE14" s="21">
        <f t="shared" si="0"/>
        <v>44136</v>
      </c>
      <c r="AF14" s="21">
        <f t="shared" si="0"/>
        <v>44166</v>
      </c>
      <c r="AG14" s="21">
        <f t="shared" si="0"/>
        <v>44197</v>
      </c>
      <c r="AH14" s="21">
        <f t="shared" si="0"/>
        <v>44228</v>
      </c>
      <c r="AI14" s="21">
        <f t="shared" si="0"/>
        <v>44256</v>
      </c>
      <c r="AJ14" s="21">
        <f t="shared" si="0"/>
        <v>44287</v>
      </c>
      <c r="AK14" s="21">
        <f t="shared" si="0"/>
        <v>44317</v>
      </c>
      <c r="AL14" s="21">
        <f t="shared" si="0"/>
        <v>44348</v>
      </c>
      <c r="AM14" s="17" t="s">
        <v>38</v>
      </c>
    </row>
    <row r="15" spans="1:39" s="2" customFormat="1" ht="15.75" customHeight="1" x14ac:dyDescent="0.2">
      <c r="A15" s="90"/>
      <c r="B15" s="91"/>
      <c r="C15" s="91"/>
      <c r="D15" s="91" t="s">
        <v>54</v>
      </c>
      <c r="E15" s="91"/>
      <c r="F15" s="32"/>
      <c r="G15" s="33">
        <v>0</v>
      </c>
      <c r="H15" s="75"/>
      <c r="I15" s="52" t="e">
        <f t="shared" ref="I15:I42" si="1">SUM(AA15:AF15)/6</f>
        <v>#DIV/0!</v>
      </c>
      <c r="J15" s="52" t="e">
        <f t="shared" ref="J15:J42" si="2">SUM(AG15:AL15)/6</f>
        <v>#DIV/0!</v>
      </c>
      <c r="K15" s="53"/>
      <c r="L15" s="53"/>
      <c r="M15" s="53"/>
      <c r="N15" s="53"/>
      <c r="O15" s="53"/>
      <c r="P15" s="53"/>
      <c r="Q15" s="53"/>
      <c r="R15" s="53"/>
      <c r="S15" s="53"/>
      <c r="T15" s="53"/>
      <c r="U15" s="53"/>
      <c r="V15" s="53"/>
      <c r="W15" s="54">
        <f t="shared" ref="W15:W51" si="3">SUM(K15:V15)</f>
        <v>0</v>
      </c>
      <c r="X15" s="31"/>
      <c r="Z15" s="2">
        <f t="shared" ref="Z15:Z49" si="4">X15</f>
        <v>0</v>
      </c>
      <c r="AA15" s="52" t="e">
        <f>IF(AND($D$15="YES",$B$11&gt;$F$13),(K15/$G$13),(K15/$C$11))</f>
        <v>#DIV/0!</v>
      </c>
      <c r="AB15" s="52" t="e">
        <f t="shared" ref="AB15:AL15" si="5">IF(AND($D$15="YES",$B$11&gt;$F$13),(L15/$G$13),(L15/$C$11))</f>
        <v>#DIV/0!</v>
      </c>
      <c r="AC15" s="52" t="e">
        <f t="shared" si="5"/>
        <v>#DIV/0!</v>
      </c>
      <c r="AD15" s="52" t="e">
        <f t="shared" si="5"/>
        <v>#DIV/0!</v>
      </c>
      <c r="AE15" s="52" t="e">
        <f t="shared" si="5"/>
        <v>#DIV/0!</v>
      </c>
      <c r="AF15" s="52" t="e">
        <f t="shared" si="5"/>
        <v>#DIV/0!</v>
      </c>
      <c r="AG15" s="52" t="e">
        <f t="shared" si="5"/>
        <v>#DIV/0!</v>
      </c>
      <c r="AH15" s="52" t="e">
        <f t="shared" si="5"/>
        <v>#DIV/0!</v>
      </c>
      <c r="AI15" s="52" t="e">
        <f t="shared" si="5"/>
        <v>#DIV/0!</v>
      </c>
      <c r="AJ15" s="52" t="e">
        <f t="shared" si="5"/>
        <v>#DIV/0!</v>
      </c>
      <c r="AK15" s="52" t="e">
        <f t="shared" si="5"/>
        <v>#DIV/0!</v>
      </c>
      <c r="AL15" s="52" t="e">
        <f t="shared" si="5"/>
        <v>#DIV/0!</v>
      </c>
      <c r="AM15" s="55" t="e">
        <f t="shared" ref="AM15:AM49" si="6">AVERAGE(AA15:AL15)</f>
        <v>#DIV/0!</v>
      </c>
    </row>
    <row r="16" spans="1:39" s="2" customFormat="1" ht="15.75" customHeight="1" x14ac:dyDescent="0.2">
      <c r="A16" s="90"/>
      <c r="B16" s="91"/>
      <c r="C16" s="91"/>
      <c r="D16" s="91"/>
      <c r="E16" s="91"/>
      <c r="F16" s="32"/>
      <c r="G16" s="33">
        <v>0</v>
      </c>
      <c r="H16" s="75"/>
      <c r="I16" s="52" t="e">
        <f t="shared" si="1"/>
        <v>#DIV/0!</v>
      </c>
      <c r="J16" s="52" t="e">
        <f t="shared" si="2"/>
        <v>#DIV/0!</v>
      </c>
      <c r="K16" s="53"/>
      <c r="L16" s="53"/>
      <c r="M16" s="53"/>
      <c r="N16" s="53"/>
      <c r="O16" s="53"/>
      <c r="P16" s="53"/>
      <c r="Q16" s="53"/>
      <c r="R16" s="53"/>
      <c r="S16" s="53"/>
      <c r="T16" s="53"/>
      <c r="U16" s="53"/>
      <c r="V16" s="53"/>
      <c r="W16" s="54">
        <f t="shared" si="3"/>
        <v>0</v>
      </c>
      <c r="X16" s="31"/>
      <c r="Z16" s="2">
        <f t="shared" si="4"/>
        <v>0</v>
      </c>
      <c r="AA16" s="52" t="e">
        <f>IF(AND($D$16="YES",$B$11&gt;$F$13),(K16/$G$13),(K16/$C$11))</f>
        <v>#DIV/0!</v>
      </c>
      <c r="AB16" s="52" t="e">
        <f t="shared" ref="AB16:AL16" si="7">IF(AND($D$16="YES",$B$11&gt;$F$13),(L16/$G$13),(L16/$C$11))</f>
        <v>#DIV/0!</v>
      </c>
      <c r="AC16" s="52" t="e">
        <f t="shared" si="7"/>
        <v>#DIV/0!</v>
      </c>
      <c r="AD16" s="52" t="e">
        <f t="shared" si="7"/>
        <v>#DIV/0!</v>
      </c>
      <c r="AE16" s="52" t="e">
        <f t="shared" si="7"/>
        <v>#DIV/0!</v>
      </c>
      <c r="AF16" s="52" t="e">
        <f t="shared" si="7"/>
        <v>#DIV/0!</v>
      </c>
      <c r="AG16" s="52" t="e">
        <f t="shared" si="7"/>
        <v>#DIV/0!</v>
      </c>
      <c r="AH16" s="52" t="e">
        <f t="shared" si="7"/>
        <v>#DIV/0!</v>
      </c>
      <c r="AI16" s="52" t="e">
        <f t="shared" si="7"/>
        <v>#DIV/0!</v>
      </c>
      <c r="AJ16" s="52" t="e">
        <f t="shared" si="7"/>
        <v>#DIV/0!</v>
      </c>
      <c r="AK16" s="52" t="e">
        <f t="shared" si="7"/>
        <v>#DIV/0!</v>
      </c>
      <c r="AL16" s="52" t="e">
        <f t="shared" si="7"/>
        <v>#DIV/0!</v>
      </c>
      <c r="AM16" s="55" t="e">
        <f t="shared" si="6"/>
        <v>#DIV/0!</v>
      </c>
    </row>
    <row r="17" spans="1:39" s="2" customFormat="1" ht="15.75" customHeight="1" x14ac:dyDescent="0.2">
      <c r="A17" s="90"/>
      <c r="B17" s="91"/>
      <c r="C17" s="91"/>
      <c r="D17" s="91"/>
      <c r="E17" s="91"/>
      <c r="F17" s="32"/>
      <c r="G17" s="33">
        <v>0</v>
      </c>
      <c r="H17" s="75"/>
      <c r="I17" s="52" t="e">
        <f t="shared" si="1"/>
        <v>#DIV/0!</v>
      </c>
      <c r="J17" s="52" t="e">
        <f t="shared" si="2"/>
        <v>#DIV/0!</v>
      </c>
      <c r="K17" s="53"/>
      <c r="L17" s="53"/>
      <c r="M17" s="53"/>
      <c r="N17" s="53"/>
      <c r="O17" s="53"/>
      <c r="P17" s="53"/>
      <c r="Q17" s="53"/>
      <c r="R17" s="53"/>
      <c r="S17" s="53"/>
      <c r="T17" s="53"/>
      <c r="U17" s="53"/>
      <c r="V17" s="53"/>
      <c r="W17" s="54">
        <f t="shared" si="3"/>
        <v>0</v>
      </c>
      <c r="X17" s="31"/>
      <c r="Z17" s="2">
        <f t="shared" si="4"/>
        <v>0</v>
      </c>
      <c r="AA17" s="52" t="e">
        <f>IF(AND($D$17="YES",$B$11&gt;$F$13),(K17/$G$13),(K17/$C$11))</f>
        <v>#DIV/0!</v>
      </c>
      <c r="AB17" s="52" t="e">
        <f t="shared" ref="AB17:AL17" si="8">IF(AND($D$17="YES",$B$11&gt;$F$13),(L17/$G$13),(L17/$C$11))</f>
        <v>#DIV/0!</v>
      </c>
      <c r="AC17" s="52" t="e">
        <f t="shared" si="8"/>
        <v>#DIV/0!</v>
      </c>
      <c r="AD17" s="52" t="e">
        <f t="shared" si="8"/>
        <v>#DIV/0!</v>
      </c>
      <c r="AE17" s="52" t="e">
        <f t="shared" si="8"/>
        <v>#DIV/0!</v>
      </c>
      <c r="AF17" s="52" t="e">
        <f t="shared" si="8"/>
        <v>#DIV/0!</v>
      </c>
      <c r="AG17" s="52" t="e">
        <f t="shared" si="8"/>
        <v>#DIV/0!</v>
      </c>
      <c r="AH17" s="52" t="e">
        <f t="shared" si="8"/>
        <v>#DIV/0!</v>
      </c>
      <c r="AI17" s="52" t="e">
        <f t="shared" si="8"/>
        <v>#DIV/0!</v>
      </c>
      <c r="AJ17" s="52" t="e">
        <f t="shared" si="8"/>
        <v>#DIV/0!</v>
      </c>
      <c r="AK17" s="52" t="e">
        <f t="shared" si="8"/>
        <v>#DIV/0!</v>
      </c>
      <c r="AL17" s="52" t="e">
        <f t="shared" si="8"/>
        <v>#DIV/0!</v>
      </c>
      <c r="AM17" s="55" t="e">
        <f t="shared" si="6"/>
        <v>#DIV/0!</v>
      </c>
    </row>
    <row r="18" spans="1:39" s="2" customFormat="1" ht="15.75" customHeight="1" x14ac:dyDescent="0.2">
      <c r="A18" s="90"/>
      <c r="B18" s="91"/>
      <c r="C18" s="91"/>
      <c r="D18" s="91"/>
      <c r="E18" s="91"/>
      <c r="F18" s="32"/>
      <c r="G18" s="33">
        <v>0</v>
      </c>
      <c r="H18" s="75"/>
      <c r="I18" s="52" t="e">
        <f t="shared" si="1"/>
        <v>#DIV/0!</v>
      </c>
      <c r="J18" s="52" t="e">
        <f t="shared" si="2"/>
        <v>#DIV/0!</v>
      </c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54">
        <f t="shared" si="3"/>
        <v>0</v>
      </c>
      <c r="X18" s="31"/>
      <c r="Z18" s="2">
        <f t="shared" si="4"/>
        <v>0</v>
      </c>
      <c r="AA18" s="52" t="e">
        <f>IF(AND($D$18="YES",$B$11&gt;$F$13),(K18/$G$13),(K18/$C$11))</f>
        <v>#DIV/0!</v>
      </c>
      <c r="AB18" s="52" t="e">
        <f t="shared" ref="AB18:AL18" si="9">IF(AND($D$18="YES",$B$11&gt;$F$13),(L18/$G$13),(L18/$C$11))</f>
        <v>#DIV/0!</v>
      </c>
      <c r="AC18" s="52" t="e">
        <f t="shared" si="9"/>
        <v>#DIV/0!</v>
      </c>
      <c r="AD18" s="52" t="e">
        <f t="shared" si="9"/>
        <v>#DIV/0!</v>
      </c>
      <c r="AE18" s="52" t="e">
        <f t="shared" si="9"/>
        <v>#DIV/0!</v>
      </c>
      <c r="AF18" s="52" t="e">
        <f t="shared" si="9"/>
        <v>#DIV/0!</v>
      </c>
      <c r="AG18" s="52" t="e">
        <f t="shared" si="9"/>
        <v>#DIV/0!</v>
      </c>
      <c r="AH18" s="52" t="e">
        <f t="shared" si="9"/>
        <v>#DIV/0!</v>
      </c>
      <c r="AI18" s="52" t="e">
        <f t="shared" si="9"/>
        <v>#DIV/0!</v>
      </c>
      <c r="AJ18" s="52" t="e">
        <f t="shared" si="9"/>
        <v>#DIV/0!</v>
      </c>
      <c r="AK18" s="52" t="e">
        <f t="shared" si="9"/>
        <v>#DIV/0!</v>
      </c>
      <c r="AL18" s="52" t="e">
        <f t="shared" si="9"/>
        <v>#DIV/0!</v>
      </c>
      <c r="AM18" s="55" t="e">
        <f t="shared" si="6"/>
        <v>#DIV/0!</v>
      </c>
    </row>
    <row r="19" spans="1:39" s="2" customFormat="1" ht="15.75" customHeight="1" x14ac:dyDescent="0.2">
      <c r="A19" s="90"/>
      <c r="B19" s="104"/>
      <c r="C19" s="91"/>
      <c r="D19" s="91"/>
      <c r="E19" s="91"/>
      <c r="F19" s="32"/>
      <c r="G19" s="33">
        <v>0</v>
      </c>
      <c r="H19" s="75"/>
      <c r="I19" s="52" t="e">
        <f t="shared" si="1"/>
        <v>#DIV/0!</v>
      </c>
      <c r="J19" s="52" t="e">
        <f t="shared" si="2"/>
        <v>#DIV/0!</v>
      </c>
      <c r="K19" s="53"/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53"/>
      <c r="W19" s="54">
        <f t="shared" si="3"/>
        <v>0</v>
      </c>
      <c r="X19" s="31"/>
      <c r="Z19" s="2">
        <f t="shared" si="4"/>
        <v>0</v>
      </c>
      <c r="AA19" s="52" t="e">
        <f>IF(AND($D$19="YES",$B$11&gt;$F$13),(K19/$G$13),(K19/$C$11))</f>
        <v>#DIV/0!</v>
      </c>
      <c r="AB19" s="52" t="e">
        <f t="shared" ref="AB19:AL19" si="10">IF(AND($D$19="YES",$B$11&gt;$F$13),(L19/$G$13),(L19/$C$11))</f>
        <v>#DIV/0!</v>
      </c>
      <c r="AC19" s="52" t="e">
        <f t="shared" si="10"/>
        <v>#DIV/0!</v>
      </c>
      <c r="AD19" s="52" t="e">
        <f t="shared" si="10"/>
        <v>#DIV/0!</v>
      </c>
      <c r="AE19" s="52" t="e">
        <f t="shared" si="10"/>
        <v>#DIV/0!</v>
      </c>
      <c r="AF19" s="52" t="e">
        <f t="shared" si="10"/>
        <v>#DIV/0!</v>
      </c>
      <c r="AG19" s="52" t="e">
        <f t="shared" si="10"/>
        <v>#DIV/0!</v>
      </c>
      <c r="AH19" s="52" t="e">
        <f t="shared" si="10"/>
        <v>#DIV/0!</v>
      </c>
      <c r="AI19" s="52" t="e">
        <f t="shared" si="10"/>
        <v>#DIV/0!</v>
      </c>
      <c r="AJ19" s="52" t="e">
        <f t="shared" si="10"/>
        <v>#DIV/0!</v>
      </c>
      <c r="AK19" s="52" t="e">
        <f t="shared" si="10"/>
        <v>#DIV/0!</v>
      </c>
      <c r="AL19" s="52" t="e">
        <f t="shared" si="10"/>
        <v>#DIV/0!</v>
      </c>
      <c r="AM19" s="55" t="e">
        <f t="shared" si="6"/>
        <v>#DIV/0!</v>
      </c>
    </row>
    <row r="20" spans="1:39" s="2" customFormat="1" ht="15.75" customHeight="1" x14ac:dyDescent="0.2">
      <c r="A20" s="90"/>
      <c r="B20" s="104"/>
      <c r="C20" s="91"/>
      <c r="D20" s="91"/>
      <c r="E20" s="91"/>
      <c r="F20" s="32"/>
      <c r="G20" s="33">
        <v>0</v>
      </c>
      <c r="H20" s="75"/>
      <c r="I20" s="52" t="e">
        <f t="shared" si="1"/>
        <v>#DIV/0!</v>
      </c>
      <c r="J20" s="52" t="e">
        <f t="shared" si="2"/>
        <v>#DIV/0!</v>
      </c>
      <c r="K20" s="53"/>
      <c r="L20" s="53"/>
      <c r="M20" s="53"/>
      <c r="N20" s="53"/>
      <c r="O20" s="53"/>
      <c r="P20" s="53"/>
      <c r="Q20" s="53"/>
      <c r="R20" s="53"/>
      <c r="S20" s="53"/>
      <c r="T20" s="53"/>
      <c r="U20" s="53"/>
      <c r="V20" s="53"/>
      <c r="W20" s="54">
        <f t="shared" si="3"/>
        <v>0</v>
      </c>
      <c r="X20" s="31"/>
      <c r="Z20" s="2">
        <f t="shared" si="4"/>
        <v>0</v>
      </c>
      <c r="AA20" s="52" t="e">
        <f>IF(AND($D$20="YES",$B$11&gt;$F$13),(K20/$G$13),(K20/$C$11))</f>
        <v>#DIV/0!</v>
      </c>
      <c r="AB20" s="52" t="e">
        <f t="shared" ref="AB20:AL20" si="11">IF(AND($D$20="YES",$B$11&gt;$F$13),(L20/$G$13),(L20/$C$11))</f>
        <v>#DIV/0!</v>
      </c>
      <c r="AC20" s="52" t="e">
        <f t="shared" si="11"/>
        <v>#DIV/0!</v>
      </c>
      <c r="AD20" s="52" t="e">
        <f t="shared" si="11"/>
        <v>#DIV/0!</v>
      </c>
      <c r="AE20" s="52" t="e">
        <f t="shared" si="11"/>
        <v>#DIV/0!</v>
      </c>
      <c r="AF20" s="52" t="e">
        <f t="shared" si="11"/>
        <v>#DIV/0!</v>
      </c>
      <c r="AG20" s="52" t="e">
        <f t="shared" si="11"/>
        <v>#DIV/0!</v>
      </c>
      <c r="AH20" s="52" t="e">
        <f t="shared" si="11"/>
        <v>#DIV/0!</v>
      </c>
      <c r="AI20" s="52" t="e">
        <f t="shared" si="11"/>
        <v>#DIV/0!</v>
      </c>
      <c r="AJ20" s="52" t="e">
        <f t="shared" si="11"/>
        <v>#DIV/0!</v>
      </c>
      <c r="AK20" s="52" t="e">
        <f t="shared" si="11"/>
        <v>#DIV/0!</v>
      </c>
      <c r="AL20" s="52" t="e">
        <f t="shared" si="11"/>
        <v>#DIV/0!</v>
      </c>
      <c r="AM20" s="55" t="e">
        <f t="shared" si="6"/>
        <v>#DIV/0!</v>
      </c>
    </row>
    <row r="21" spans="1:39" s="2" customFormat="1" ht="15.75" customHeight="1" x14ac:dyDescent="0.2">
      <c r="A21" s="90"/>
      <c r="B21" s="91"/>
      <c r="C21" s="91"/>
      <c r="D21" s="91"/>
      <c r="E21" s="91"/>
      <c r="F21" s="32"/>
      <c r="G21" s="33">
        <v>0</v>
      </c>
      <c r="H21" s="75"/>
      <c r="I21" s="52" t="e">
        <f t="shared" si="1"/>
        <v>#DIV/0!</v>
      </c>
      <c r="J21" s="52" t="e">
        <f t="shared" si="2"/>
        <v>#DIV/0!</v>
      </c>
      <c r="K21" s="53"/>
      <c r="L21" s="53"/>
      <c r="M21" s="53"/>
      <c r="N21" s="53"/>
      <c r="O21" s="53"/>
      <c r="P21" s="53"/>
      <c r="Q21" s="53"/>
      <c r="R21" s="53"/>
      <c r="S21" s="53"/>
      <c r="T21" s="53"/>
      <c r="U21" s="53"/>
      <c r="V21" s="53"/>
      <c r="W21" s="54">
        <f t="shared" si="3"/>
        <v>0</v>
      </c>
      <c r="X21" s="31"/>
      <c r="Z21" s="2">
        <f t="shared" si="4"/>
        <v>0</v>
      </c>
      <c r="AA21" s="52" t="e">
        <f>IF(AND($D$21="YES",$B$11&gt;$F$13),(K21/$G$13),(K21/$C$11))</f>
        <v>#DIV/0!</v>
      </c>
      <c r="AB21" s="52" t="e">
        <f t="shared" ref="AB21:AL21" si="12">IF(AND($D$21="YES",$B$11&gt;$F$13),(L21/$G$13),(L21/$C$11))</f>
        <v>#DIV/0!</v>
      </c>
      <c r="AC21" s="52" t="e">
        <f t="shared" si="12"/>
        <v>#DIV/0!</v>
      </c>
      <c r="AD21" s="52" t="e">
        <f t="shared" si="12"/>
        <v>#DIV/0!</v>
      </c>
      <c r="AE21" s="52" t="e">
        <f t="shared" si="12"/>
        <v>#DIV/0!</v>
      </c>
      <c r="AF21" s="52" t="e">
        <f t="shared" si="12"/>
        <v>#DIV/0!</v>
      </c>
      <c r="AG21" s="52" t="e">
        <f t="shared" si="12"/>
        <v>#DIV/0!</v>
      </c>
      <c r="AH21" s="52" t="e">
        <f t="shared" si="12"/>
        <v>#DIV/0!</v>
      </c>
      <c r="AI21" s="52" t="e">
        <f t="shared" si="12"/>
        <v>#DIV/0!</v>
      </c>
      <c r="AJ21" s="52" t="e">
        <f t="shared" si="12"/>
        <v>#DIV/0!</v>
      </c>
      <c r="AK21" s="52" t="e">
        <f t="shared" si="12"/>
        <v>#DIV/0!</v>
      </c>
      <c r="AL21" s="52" t="e">
        <f t="shared" si="12"/>
        <v>#DIV/0!</v>
      </c>
      <c r="AM21" s="55" t="e">
        <f t="shared" si="6"/>
        <v>#DIV/0!</v>
      </c>
    </row>
    <row r="22" spans="1:39" s="2" customFormat="1" ht="15.75" customHeight="1" x14ac:dyDescent="0.2">
      <c r="A22" s="29"/>
      <c r="B22" s="30"/>
      <c r="C22" s="30"/>
      <c r="D22" s="30"/>
      <c r="E22" s="30"/>
      <c r="F22" s="32"/>
      <c r="G22" s="33">
        <v>0</v>
      </c>
      <c r="H22" s="75"/>
      <c r="I22" s="52" t="e">
        <f t="shared" si="1"/>
        <v>#DIV/0!</v>
      </c>
      <c r="J22" s="52" t="e">
        <f t="shared" si="2"/>
        <v>#DIV/0!</v>
      </c>
      <c r="K22" s="53"/>
      <c r="L22" s="53"/>
      <c r="M22" s="53"/>
      <c r="N22" s="53"/>
      <c r="O22" s="53"/>
      <c r="P22" s="53"/>
      <c r="Q22" s="53"/>
      <c r="R22" s="53"/>
      <c r="S22" s="53"/>
      <c r="T22" s="78"/>
      <c r="U22" s="53"/>
      <c r="V22" s="53"/>
      <c r="W22" s="54">
        <f t="shared" si="3"/>
        <v>0</v>
      </c>
      <c r="X22" s="31"/>
      <c r="Z22" s="2">
        <f t="shared" si="4"/>
        <v>0</v>
      </c>
      <c r="AA22" s="52" t="e">
        <f>IF(AND($D$22="YES",$B$11&gt;$F$13),(K22/$G$13),(K22/$C$11))</f>
        <v>#DIV/0!</v>
      </c>
      <c r="AB22" s="52" t="e">
        <f t="shared" ref="AB22:AL22" si="13">IF(AND($D$22="YES",$B$11&gt;$F$13),(L22/$G$13),(L22/$C$11))</f>
        <v>#DIV/0!</v>
      </c>
      <c r="AC22" s="52" t="e">
        <f t="shared" si="13"/>
        <v>#DIV/0!</v>
      </c>
      <c r="AD22" s="52" t="e">
        <f t="shared" si="13"/>
        <v>#DIV/0!</v>
      </c>
      <c r="AE22" s="52" t="e">
        <f t="shared" si="13"/>
        <v>#DIV/0!</v>
      </c>
      <c r="AF22" s="52" t="e">
        <f t="shared" si="13"/>
        <v>#DIV/0!</v>
      </c>
      <c r="AG22" s="52" t="e">
        <f t="shared" si="13"/>
        <v>#DIV/0!</v>
      </c>
      <c r="AH22" s="52" t="e">
        <f t="shared" si="13"/>
        <v>#DIV/0!</v>
      </c>
      <c r="AI22" s="52" t="e">
        <f t="shared" si="13"/>
        <v>#DIV/0!</v>
      </c>
      <c r="AJ22" s="52" t="e">
        <f t="shared" si="13"/>
        <v>#DIV/0!</v>
      </c>
      <c r="AK22" s="52" t="e">
        <f t="shared" si="13"/>
        <v>#DIV/0!</v>
      </c>
      <c r="AL22" s="52" t="e">
        <f t="shared" si="13"/>
        <v>#DIV/0!</v>
      </c>
      <c r="AM22" s="55" t="e">
        <f t="shared" si="6"/>
        <v>#DIV/0!</v>
      </c>
    </row>
    <row r="23" spans="1:39" s="2" customFormat="1" ht="15.75" customHeight="1" x14ac:dyDescent="0.2">
      <c r="A23" s="90"/>
      <c r="B23" s="91"/>
      <c r="C23" s="91"/>
      <c r="D23" s="91"/>
      <c r="E23" s="91"/>
      <c r="F23" s="32"/>
      <c r="G23" s="33">
        <v>0</v>
      </c>
      <c r="H23" s="75"/>
      <c r="I23" s="52" t="e">
        <f t="shared" si="1"/>
        <v>#DIV/0!</v>
      </c>
      <c r="J23" s="52" t="e">
        <f t="shared" si="2"/>
        <v>#DIV/0!</v>
      </c>
      <c r="K23" s="53"/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3"/>
      <c r="W23" s="54">
        <f t="shared" si="3"/>
        <v>0</v>
      </c>
      <c r="X23" s="31"/>
      <c r="Z23" s="2">
        <f t="shared" si="4"/>
        <v>0</v>
      </c>
      <c r="AA23" s="52" t="e">
        <f>IF(AND($D$23="YES",$B$11&gt;$F$13),(K23/$G$13),(K23/$C$11))</f>
        <v>#DIV/0!</v>
      </c>
      <c r="AB23" s="52" t="e">
        <f t="shared" ref="AB23:AL23" si="14">IF(AND($D$23="YES",$B$11&gt;$F$13),(L23/$G$13),(L23/$C$11))</f>
        <v>#DIV/0!</v>
      </c>
      <c r="AC23" s="52" t="e">
        <f t="shared" si="14"/>
        <v>#DIV/0!</v>
      </c>
      <c r="AD23" s="52" t="e">
        <f t="shared" si="14"/>
        <v>#DIV/0!</v>
      </c>
      <c r="AE23" s="52" t="e">
        <f t="shared" si="14"/>
        <v>#DIV/0!</v>
      </c>
      <c r="AF23" s="52" t="e">
        <f t="shared" si="14"/>
        <v>#DIV/0!</v>
      </c>
      <c r="AG23" s="52" t="e">
        <f t="shared" si="14"/>
        <v>#DIV/0!</v>
      </c>
      <c r="AH23" s="52" t="e">
        <f t="shared" si="14"/>
        <v>#DIV/0!</v>
      </c>
      <c r="AI23" s="52" t="e">
        <f t="shared" si="14"/>
        <v>#DIV/0!</v>
      </c>
      <c r="AJ23" s="52" t="e">
        <f t="shared" si="14"/>
        <v>#DIV/0!</v>
      </c>
      <c r="AK23" s="52" t="e">
        <f t="shared" si="14"/>
        <v>#DIV/0!</v>
      </c>
      <c r="AL23" s="52" t="e">
        <f t="shared" si="14"/>
        <v>#DIV/0!</v>
      </c>
      <c r="AM23" s="55" t="e">
        <f t="shared" si="6"/>
        <v>#DIV/0!</v>
      </c>
    </row>
    <row r="24" spans="1:39" s="2" customFormat="1" ht="15.75" customHeight="1" x14ac:dyDescent="0.2">
      <c r="A24" s="90"/>
      <c r="B24" s="91"/>
      <c r="C24" s="91"/>
      <c r="D24" s="91"/>
      <c r="E24" s="91"/>
      <c r="F24" s="32"/>
      <c r="G24" s="33">
        <v>0</v>
      </c>
      <c r="H24" s="75"/>
      <c r="I24" s="52" t="e">
        <f t="shared" si="1"/>
        <v>#DIV/0!</v>
      </c>
      <c r="J24" s="52" t="e">
        <f t="shared" si="2"/>
        <v>#DIV/0!</v>
      </c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53"/>
      <c r="W24" s="54">
        <f t="shared" si="3"/>
        <v>0</v>
      </c>
      <c r="X24" s="31"/>
      <c r="Z24" s="2">
        <f t="shared" si="4"/>
        <v>0</v>
      </c>
      <c r="AA24" s="52" t="e">
        <f>IF(AND($D$24="YES",$B$11&gt;$F$13),(K24/$G$13),(K24/$C$11))</f>
        <v>#DIV/0!</v>
      </c>
      <c r="AB24" s="52" t="e">
        <f t="shared" ref="AB24:AL24" si="15">IF(AND($D$24="YES",$B$11&gt;$F$13),(L24/$G$13),(L24/$C$11))</f>
        <v>#DIV/0!</v>
      </c>
      <c r="AC24" s="52" t="e">
        <f t="shared" si="15"/>
        <v>#DIV/0!</v>
      </c>
      <c r="AD24" s="52" t="e">
        <f t="shared" si="15"/>
        <v>#DIV/0!</v>
      </c>
      <c r="AE24" s="52" t="e">
        <f t="shared" si="15"/>
        <v>#DIV/0!</v>
      </c>
      <c r="AF24" s="52" t="e">
        <f t="shared" si="15"/>
        <v>#DIV/0!</v>
      </c>
      <c r="AG24" s="52" t="e">
        <f t="shared" si="15"/>
        <v>#DIV/0!</v>
      </c>
      <c r="AH24" s="52" t="e">
        <f t="shared" si="15"/>
        <v>#DIV/0!</v>
      </c>
      <c r="AI24" s="52" t="e">
        <f t="shared" si="15"/>
        <v>#DIV/0!</v>
      </c>
      <c r="AJ24" s="52" t="e">
        <f t="shared" si="15"/>
        <v>#DIV/0!</v>
      </c>
      <c r="AK24" s="52" t="e">
        <f t="shared" si="15"/>
        <v>#DIV/0!</v>
      </c>
      <c r="AL24" s="52" t="e">
        <f t="shared" si="15"/>
        <v>#DIV/0!</v>
      </c>
      <c r="AM24" s="55" t="e">
        <f t="shared" si="6"/>
        <v>#DIV/0!</v>
      </c>
    </row>
    <row r="25" spans="1:39" s="2" customFormat="1" ht="15.75" customHeight="1" x14ac:dyDescent="0.2">
      <c r="A25" s="90"/>
      <c r="B25" s="91"/>
      <c r="C25" s="91"/>
      <c r="D25" s="91"/>
      <c r="E25" s="91"/>
      <c r="F25" s="32"/>
      <c r="G25" s="33">
        <v>0</v>
      </c>
      <c r="H25" s="75"/>
      <c r="I25" s="52" t="e">
        <f t="shared" si="1"/>
        <v>#DIV/0!</v>
      </c>
      <c r="J25" s="52" t="e">
        <f t="shared" si="2"/>
        <v>#DIV/0!</v>
      </c>
      <c r="K25" s="53"/>
      <c r="L25" s="53"/>
      <c r="M25" s="53"/>
      <c r="N25" s="53"/>
      <c r="O25" s="53"/>
      <c r="P25" s="53"/>
      <c r="Q25" s="53"/>
      <c r="R25" s="53"/>
      <c r="S25" s="53"/>
      <c r="T25" s="53"/>
      <c r="U25" s="53"/>
      <c r="V25" s="53"/>
      <c r="W25" s="54">
        <f t="shared" si="3"/>
        <v>0</v>
      </c>
      <c r="X25" s="31"/>
      <c r="Z25" s="2">
        <f t="shared" si="4"/>
        <v>0</v>
      </c>
      <c r="AA25" s="52" t="e">
        <f>IF(AND($D$25="YES",$B$11&gt;$F$13),(K25/$G$13),(K25/$C$11))</f>
        <v>#DIV/0!</v>
      </c>
      <c r="AB25" s="52" t="e">
        <f t="shared" ref="AB25:AL25" si="16">IF(AND($D$25="YES",$B$11&gt;$F$13),(L25/$G$13),(L25/$C$11))</f>
        <v>#DIV/0!</v>
      </c>
      <c r="AC25" s="52" t="e">
        <f t="shared" si="16"/>
        <v>#DIV/0!</v>
      </c>
      <c r="AD25" s="52" t="e">
        <f t="shared" si="16"/>
        <v>#DIV/0!</v>
      </c>
      <c r="AE25" s="52" t="e">
        <f t="shared" si="16"/>
        <v>#DIV/0!</v>
      </c>
      <c r="AF25" s="52" t="e">
        <f t="shared" si="16"/>
        <v>#DIV/0!</v>
      </c>
      <c r="AG25" s="52" t="e">
        <f t="shared" si="16"/>
        <v>#DIV/0!</v>
      </c>
      <c r="AH25" s="52" t="e">
        <f t="shared" si="16"/>
        <v>#DIV/0!</v>
      </c>
      <c r="AI25" s="52" t="e">
        <f t="shared" si="16"/>
        <v>#DIV/0!</v>
      </c>
      <c r="AJ25" s="52" t="e">
        <f t="shared" si="16"/>
        <v>#DIV/0!</v>
      </c>
      <c r="AK25" s="52" t="e">
        <f t="shared" si="16"/>
        <v>#DIV/0!</v>
      </c>
      <c r="AL25" s="52" t="e">
        <f t="shared" si="16"/>
        <v>#DIV/0!</v>
      </c>
      <c r="AM25" s="55" t="e">
        <f t="shared" si="6"/>
        <v>#DIV/0!</v>
      </c>
    </row>
    <row r="26" spans="1:39" s="2" customFormat="1" ht="15.75" customHeight="1" x14ac:dyDescent="0.2">
      <c r="A26" s="90"/>
      <c r="B26" s="91"/>
      <c r="C26" s="91"/>
      <c r="D26" s="91"/>
      <c r="E26" s="91"/>
      <c r="F26" s="32"/>
      <c r="G26" s="33">
        <v>0</v>
      </c>
      <c r="H26" s="75"/>
      <c r="I26" s="52" t="e">
        <f t="shared" si="1"/>
        <v>#DIV/0!</v>
      </c>
      <c r="J26" s="52" t="e">
        <f t="shared" si="2"/>
        <v>#DIV/0!</v>
      </c>
      <c r="K26" s="53"/>
      <c r="L26" s="53"/>
      <c r="M26" s="53"/>
      <c r="N26" s="53"/>
      <c r="O26" s="53"/>
      <c r="P26" s="53"/>
      <c r="Q26" s="53"/>
      <c r="R26" s="53"/>
      <c r="S26" s="53"/>
      <c r="T26" s="53"/>
      <c r="U26" s="53"/>
      <c r="V26" s="53"/>
      <c r="W26" s="54">
        <f t="shared" si="3"/>
        <v>0</v>
      </c>
      <c r="X26" s="31"/>
      <c r="Z26" s="2">
        <f t="shared" si="4"/>
        <v>0</v>
      </c>
      <c r="AA26" s="52" t="e">
        <f>IF(AND($D$26="YES",$B$11&gt;$F$13),(K26/$G$13),(K26/$C$11))</f>
        <v>#DIV/0!</v>
      </c>
      <c r="AB26" s="52" t="e">
        <f t="shared" ref="AB26:AL26" si="17">IF(AND($D$26="YES",$B$11&gt;$F$13),(L26/$G$13),(L26/$C$11))</f>
        <v>#DIV/0!</v>
      </c>
      <c r="AC26" s="52" t="e">
        <f t="shared" si="17"/>
        <v>#DIV/0!</v>
      </c>
      <c r="AD26" s="52" t="e">
        <f t="shared" si="17"/>
        <v>#DIV/0!</v>
      </c>
      <c r="AE26" s="52" t="e">
        <f t="shared" si="17"/>
        <v>#DIV/0!</v>
      </c>
      <c r="AF26" s="52" t="e">
        <f t="shared" si="17"/>
        <v>#DIV/0!</v>
      </c>
      <c r="AG26" s="52" t="e">
        <f t="shared" si="17"/>
        <v>#DIV/0!</v>
      </c>
      <c r="AH26" s="52" t="e">
        <f t="shared" si="17"/>
        <v>#DIV/0!</v>
      </c>
      <c r="AI26" s="52" t="e">
        <f t="shared" si="17"/>
        <v>#DIV/0!</v>
      </c>
      <c r="AJ26" s="52" t="e">
        <f t="shared" si="17"/>
        <v>#DIV/0!</v>
      </c>
      <c r="AK26" s="52" t="e">
        <f t="shared" si="17"/>
        <v>#DIV/0!</v>
      </c>
      <c r="AL26" s="52" t="e">
        <f t="shared" si="17"/>
        <v>#DIV/0!</v>
      </c>
      <c r="AM26" s="55" t="e">
        <f t="shared" si="6"/>
        <v>#DIV/0!</v>
      </c>
    </row>
    <row r="27" spans="1:39" s="2" customFormat="1" ht="15.75" customHeight="1" x14ac:dyDescent="0.2">
      <c r="A27" s="90"/>
      <c r="B27" s="91"/>
      <c r="C27" s="91"/>
      <c r="D27" s="91"/>
      <c r="E27" s="91"/>
      <c r="F27" s="32"/>
      <c r="G27" s="33">
        <v>0</v>
      </c>
      <c r="H27" s="75"/>
      <c r="I27" s="52" t="e">
        <f t="shared" si="1"/>
        <v>#DIV/0!</v>
      </c>
      <c r="J27" s="52" t="e">
        <f t="shared" si="2"/>
        <v>#DIV/0!</v>
      </c>
      <c r="K27" s="53"/>
      <c r="L27" s="53"/>
      <c r="M27" s="53"/>
      <c r="N27" s="53"/>
      <c r="O27" s="53"/>
      <c r="P27" s="53"/>
      <c r="Q27" s="53"/>
      <c r="R27" s="53"/>
      <c r="S27" s="53"/>
      <c r="T27" s="53"/>
      <c r="U27" s="53"/>
      <c r="V27" s="53"/>
      <c r="W27" s="54">
        <f t="shared" si="3"/>
        <v>0</v>
      </c>
      <c r="X27" s="31"/>
      <c r="Z27" s="2">
        <f t="shared" si="4"/>
        <v>0</v>
      </c>
      <c r="AA27" s="52" t="e">
        <f>IF(AND($D$27="YES",$B$11&gt;$F$13),(K27/$G$13),(K27/$C$11))</f>
        <v>#DIV/0!</v>
      </c>
      <c r="AB27" s="52" t="e">
        <f t="shared" ref="AB27:AL27" si="18">IF(AND($D$27="YES",$B$11&gt;$F$13),(L27/$G$13),(L27/$C$11))</f>
        <v>#DIV/0!</v>
      </c>
      <c r="AC27" s="52" t="e">
        <f t="shared" si="18"/>
        <v>#DIV/0!</v>
      </c>
      <c r="AD27" s="52" t="e">
        <f t="shared" si="18"/>
        <v>#DIV/0!</v>
      </c>
      <c r="AE27" s="52" t="e">
        <f t="shared" si="18"/>
        <v>#DIV/0!</v>
      </c>
      <c r="AF27" s="52" t="e">
        <f t="shared" si="18"/>
        <v>#DIV/0!</v>
      </c>
      <c r="AG27" s="52" t="e">
        <f t="shared" si="18"/>
        <v>#DIV/0!</v>
      </c>
      <c r="AH27" s="52" t="e">
        <f t="shared" si="18"/>
        <v>#DIV/0!</v>
      </c>
      <c r="AI27" s="52" t="e">
        <f t="shared" si="18"/>
        <v>#DIV/0!</v>
      </c>
      <c r="AJ27" s="52" t="e">
        <f t="shared" si="18"/>
        <v>#DIV/0!</v>
      </c>
      <c r="AK27" s="52" t="e">
        <f t="shared" si="18"/>
        <v>#DIV/0!</v>
      </c>
      <c r="AL27" s="52" t="e">
        <f t="shared" si="18"/>
        <v>#DIV/0!</v>
      </c>
      <c r="AM27" s="55" t="e">
        <f t="shared" si="6"/>
        <v>#DIV/0!</v>
      </c>
    </row>
    <row r="28" spans="1:39" s="2" customFormat="1" ht="15.75" customHeight="1" x14ac:dyDescent="0.2">
      <c r="A28" s="90"/>
      <c r="B28" s="91"/>
      <c r="C28" s="91"/>
      <c r="D28" s="91"/>
      <c r="E28" s="91"/>
      <c r="F28" s="32"/>
      <c r="G28" s="33">
        <v>0</v>
      </c>
      <c r="H28" s="75"/>
      <c r="I28" s="52" t="e">
        <f t="shared" si="1"/>
        <v>#DIV/0!</v>
      </c>
      <c r="J28" s="52" t="e">
        <f t="shared" si="2"/>
        <v>#DIV/0!</v>
      </c>
      <c r="K28" s="53"/>
      <c r="L28" s="53"/>
      <c r="M28" s="53"/>
      <c r="N28" s="53"/>
      <c r="O28" s="53"/>
      <c r="P28" s="53"/>
      <c r="Q28" s="53"/>
      <c r="R28" s="53"/>
      <c r="S28" s="53"/>
      <c r="T28" s="53"/>
      <c r="U28" s="53"/>
      <c r="V28" s="53"/>
      <c r="W28" s="54">
        <f t="shared" si="3"/>
        <v>0</v>
      </c>
      <c r="X28" s="31"/>
      <c r="Z28" s="2">
        <f t="shared" si="4"/>
        <v>0</v>
      </c>
      <c r="AA28" s="52" t="e">
        <f>IF(AND($D$28="YES",$B$11&gt;$F$13),(K28/$G$13),(K28/$C$11))</f>
        <v>#DIV/0!</v>
      </c>
      <c r="AB28" s="52" t="e">
        <f t="shared" ref="AB28:AL28" si="19">IF(AND($D$28="YES",$B$11&gt;$F$13),(L28/$G$13),(L28/$C$11))</f>
        <v>#DIV/0!</v>
      </c>
      <c r="AC28" s="52" t="e">
        <f t="shared" si="19"/>
        <v>#DIV/0!</v>
      </c>
      <c r="AD28" s="52" t="e">
        <f t="shared" si="19"/>
        <v>#DIV/0!</v>
      </c>
      <c r="AE28" s="52" t="e">
        <f t="shared" si="19"/>
        <v>#DIV/0!</v>
      </c>
      <c r="AF28" s="52" t="e">
        <f t="shared" si="19"/>
        <v>#DIV/0!</v>
      </c>
      <c r="AG28" s="52" t="e">
        <f t="shared" si="19"/>
        <v>#DIV/0!</v>
      </c>
      <c r="AH28" s="52" t="e">
        <f t="shared" si="19"/>
        <v>#DIV/0!</v>
      </c>
      <c r="AI28" s="52" t="e">
        <f t="shared" si="19"/>
        <v>#DIV/0!</v>
      </c>
      <c r="AJ28" s="52" t="e">
        <f t="shared" si="19"/>
        <v>#DIV/0!</v>
      </c>
      <c r="AK28" s="52" t="e">
        <f t="shared" si="19"/>
        <v>#DIV/0!</v>
      </c>
      <c r="AL28" s="52" t="e">
        <f t="shared" si="19"/>
        <v>#DIV/0!</v>
      </c>
      <c r="AM28" s="55" t="e">
        <f t="shared" si="6"/>
        <v>#DIV/0!</v>
      </c>
    </row>
    <row r="29" spans="1:39" s="2" customFormat="1" ht="15.75" customHeight="1" x14ac:dyDescent="0.2">
      <c r="A29" s="90"/>
      <c r="B29" s="91"/>
      <c r="C29" s="91"/>
      <c r="D29" s="91"/>
      <c r="E29" s="91"/>
      <c r="F29" s="32"/>
      <c r="G29" s="33">
        <v>0</v>
      </c>
      <c r="H29" s="75"/>
      <c r="I29" s="52" t="e">
        <f t="shared" si="1"/>
        <v>#DIV/0!</v>
      </c>
      <c r="J29" s="52" t="e">
        <f t="shared" si="2"/>
        <v>#DIV/0!</v>
      </c>
      <c r="K29" s="53"/>
      <c r="L29" s="53"/>
      <c r="M29" s="53"/>
      <c r="N29" s="53"/>
      <c r="O29" s="53"/>
      <c r="P29" s="53"/>
      <c r="Q29" s="53"/>
      <c r="R29" s="53"/>
      <c r="S29" s="53"/>
      <c r="T29" s="53"/>
      <c r="U29" s="53"/>
      <c r="V29" s="53"/>
      <c r="W29" s="54">
        <f t="shared" si="3"/>
        <v>0</v>
      </c>
      <c r="X29" s="31"/>
      <c r="Z29" s="2">
        <f t="shared" si="4"/>
        <v>0</v>
      </c>
      <c r="AA29" s="52" t="e">
        <f>IF(AND($D$29="YES",$B$11&gt;$F$13),(K29/$G$13),(K29/$C$11))</f>
        <v>#DIV/0!</v>
      </c>
      <c r="AB29" s="52" t="e">
        <f t="shared" ref="AB29:AL29" si="20">IF(AND($D$29="YES",$B$11&gt;$F$13),(L29/$G$13),(L29/$C$11))</f>
        <v>#DIV/0!</v>
      </c>
      <c r="AC29" s="52" t="e">
        <f t="shared" si="20"/>
        <v>#DIV/0!</v>
      </c>
      <c r="AD29" s="52" t="e">
        <f t="shared" si="20"/>
        <v>#DIV/0!</v>
      </c>
      <c r="AE29" s="52" t="e">
        <f t="shared" si="20"/>
        <v>#DIV/0!</v>
      </c>
      <c r="AF29" s="52" t="e">
        <f t="shared" si="20"/>
        <v>#DIV/0!</v>
      </c>
      <c r="AG29" s="52" t="e">
        <f t="shared" si="20"/>
        <v>#DIV/0!</v>
      </c>
      <c r="AH29" s="52" t="e">
        <f t="shared" si="20"/>
        <v>#DIV/0!</v>
      </c>
      <c r="AI29" s="52" t="e">
        <f t="shared" si="20"/>
        <v>#DIV/0!</v>
      </c>
      <c r="AJ29" s="52" t="e">
        <f t="shared" si="20"/>
        <v>#DIV/0!</v>
      </c>
      <c r="AK29" s="52" t="e">
        <f t="shared" si="20"/>
        <v>#DIV/0!</v>
      </c>
      <c r="AL29" s="52" t="e">
        <f t="shared" si="20"/>
        <v>#DIV/0!</v>
      </c>
      <c r="AM29" s="55" t="e">
        <f t="shared" si="6"/>
        <v>#DIV/0!</v>
      </c>
    </row>
    <row r="30" spans="1:39" s="2" customFormat="1" ht="15.75" customHeight="1" x14ac:dyDescent="0.2">
      <c r="A30" s="90"/>
      <c r="B30" s="91"/>
      <c r="C30" s="91"/>
      <c r="D30" s="91"/>
      <c r="E30" s="91"/>
      <c r="F30" s="32"/>
      <c r="G30" s="33">
        <v>0</v>
      </c>
      <c r="H30" s="75"/>
      <c r="I30" s="52" t="e">
        <f t="shared" si="1"/>
        <v>#DIV/0!</v>
      </c>
      <c r="J30" s="52" t="e">
        <f t="shared" si="2"/>
        <v>#DIV/0!</v>
      </c>
      <c r="K30" s="78"/>
      <c r="L30" s="78"/>
      <c r="M30" s="53"/>
      <c r="N30" s="53"/>
      <c r="O30" s="53"/>
      <c r="P30" s="53"/>
      <c r="Q30" s="53"/>
      <c r="R30" s="53"/>
      <c r="S30" s="53"/>
      <c r="T30" s="53"/>
      <c r="U30" s="53"/>
      <c r="V30" s="53"/>
      <c r="W30" s="54">
        <f t="shared" si="3"/>
        <v>0</v>
      </c>
      <c r="X30" s="31"/>
      <c r="Z30" s="2">
        <f t="shared" si="4"/>
        <v>0</v>
      </c>
      <c r="AA30" s="52" t="e">
        <f>IF(AND($D$30="YES",$B$11&gt;$F$13),(K30/$G$13),(K30/$C$11))</f>
        <v>#DIV/0!</v>
      </c>
      <c r="AB30" s="52" t="e">
        <f t="shared" ref="AB30:AL30" si="21">IF(AND($D$30="YES",$B$11&gt;$F$13),(L30/$G$13),(L30/$C$11))</f>
        <v>#DIV/0!</v>
      </c>
      <c r="AC30" s="52" t="e">
        <f t="shared" si="21"/>
        <v>#DIV/0!</v>
      </c>
      <c r="AD30" s="52" t="e">
        <f t="shared" si="21"/>
        <v>#DIV/0!</v>
      </c>
      <c r="AE30" s="52" t="e">
        <f t="shared" si="21"/>
        <v>#DIV/0!</v>
      </c>
      <c r="AF30" s="52" t="e">
        <f t="shared" si="21"/>
        <v>#DIV/0!</v>
      </c>
      <c r="AG30" s="52" t="e">
        <f t="shared" si="21"/>
        <v>#DIV/0!</v>
      </c>
      <c r="AH30" s="52" t="e">
        <f t="shared" si="21"/>
        <v>#DIV/0!</v>
      </c>
      <c r="AI30" s="52" t="e">
        <f t="shared" si="21"/>
        <v>#DIV/0!</v>
      </c>
      <c r="AJ30" s="52" t="e">
        <f t="shared" si="21"/>
        <v>#DIV/0!</v>
      </c>
      <c r="AK30" s="52" t="e">
        <f t="shared" si="21"/>
        <v>#DIV/0!</v>
      </c>
      <c r="AL30" s="52" t="e">
        <f t="shared" si="21"/>
        <v>#DIV/0!</v>
      </c>
      <c r="AM30" s="55" t="e">
        <f t="shared" si="6"/>
        <v>#DIV/0!</v>
      </c>
    </row>
    <row r="31" spans="1:39" s="2" customFormat="1" ht="15.75" customHeight="1" x14ac:dyDescent="0.2">
      <c r="A31" s="90"/>
      <c r="B31" s="91"/>
      <c r="C31" s="91"/>
      <c r="D31" s="91"/>
      <c r="E31" s="91"/>
      <c r="F31" s="32"/>
      <c r="G31" s="33">
        <v>0</v>
      </c>
      <c r="H31" s="75"/>
      <c r="I31" s="52" t="e">
        <f t="shared" si="1"/>
        <v>#DIV/0!</v>
      </c>
      <c r="J31" s="52" t="e">
        <f t="shared" si="2"/>
        <v>#DIV/0!</v>
      </c>
      <c r="K31" s="78"/>
      <c r="L31" s="53"/>
      <c r="M31" s="78"/>
      <c r="N31" s="53"/>
      <c r="O31" s="53"/>
      <c r="P31" s="53"/>
      <c r="Q31" s="53"/>
      <c r="R31" s="53"/>
      <c r="S31" s="53"/>
      <c r="T31" s="53"/>
      <c r="U31" s="53"/>
      <c r="V31" s="53"/>
      <c r="W31" s="54">
        <f t="shared" si="3"/>
        <v>0</v>
      </c>
      <c r="X31" s="31"/>
      <c r="Z31" s="2">
        <f t="shared" si="4"/>
        <v>0</v>
      </c>
      <c r="AA31" s="52" t="e">
        <f>IF(AND($D$31="YES",$B$11&gt;$F$13),(K31/$G$13),(K31/$C$11))</f>
        <v>#DIV/0!</v>
      </c>
      <c r="AB31" s="52" t="e">
        <f t="shared" ref="AB31:AL31" si="22">IF(AND($D$31="YES",$B$11&gt;$F$13),(L31/$G$13),(L31/$C$11))</f>
        <v>#DIV/0!</v>
      </c>
      <c r="AC31" s="52" t="e">
        <f t="shared" si="22"/>
        <v>#DIV/0!</v>
      </c>
      <c r="AD31" s="52" t="e">
        <f t="shared" si="22"/>
        <v>#DIV/0!</v>
      </c>
      <c r="AE31" s="52" t="e">
        <f t="shared" si="22"/>
        <v>#DIV/0!</v>
      </c>
      <c r="AF31" s="52" t="e">
        <f t="shared" si="22"/>
        <v>#DIV/0!</v>
      </c>
      <c r="AG31" s="52" t="e">
        <f t="shared" si="22"/>
        <v>#DIV/0!</v>
      </c>
      <c r="AH31" s="52" t="e">
        <f t="shared" si="22"/>
        <v>#DIV/0!</v>
      </c>
      <c r="AI31" s="52" t="e">
        <f t="shared" si="22"/>
        <v>#DIV/0!</v>
      </c>
      <c r="AJ31" s="52" t="e">
        <f t="shared" si="22"/>
        <v>#DIV/0!</v>
      </c>
      <c r="AK31" s="52" t="e">
        <f t="shared" si="22"/>
        <v>#DIV/0!</v>
      </c>
      <c r="AL31" s="52" t="e">
        <f t="shared" si="22"/>
        <v>#DIV/0!</v>
      </c>
      <c r="AM31" s="55" t="e">
        <f t="shared" si="6"/>
        <v>#DIV/0!</v>
      </c>
    </row>
    <row r="32" spans="1:39" s="2" customFormat="1" ht="15.75" customHeight="1" x14ac:dyDescent="0.2">
      <c r="A32" s="90"/>
      <c r="B32" s="91"/>
      <c r="C32" s="91"/>
      <c r="D32" s="91"/>
      <c r="E32" s="91"/>
      <c r="F32" s="32"/>
      <c r="G32" s="33">
        <v>0</v>
      </c>
      <c r="H32" s="75"/>
      <c r="I32" s="52" t="e">
        <f t="shared" si="1"/>
        <v>#DIV/0!</v>
      </c>
      <c r="J32" s="52" t="e">
        <f t="shared" si="2"/>
        <v>#DIV/0!</v>
      </c>
      <c r="K32" s="53"/>
      <c r="L32" s="53"/>
      <c r="M32" s="78"/>
      <c r="N32" s="53"/>
      <c r="O32" s="53"/>
      <c r="P32" s="53"/>
      <c r="Q32" s="53"/>
      <c r="R32" s="53"/>
      <c r="S32" s="53"/>
      <c r="T32" s="53"/>
      <c r="U32" s="53"/>
      <c r="V32" s="53"/>
      <c r="W32" s="54">
        <f t="shared" si="3"/>
        <v>0</v>
      </c>
      <c r="X32" s="31"/>
      <c r="Z32" s="2">
        <f t="shared" si="4"/>
        <v>0</v>
      </c>
      <c r="AA32" s="52" t="e">
        <f>IF(AND($D$32="YES",$B$11&gt;$F$13),(K32/$G$13),(K32/$C$11))</f>
        <v>#DIV/0!</v>
      </c>
      <c r="AB32" s="52" t="e">
        <f t="shared" ref="AB32:AL32" si="23">IF(AND($D$32="YES",$B$11&gt;$F$13),(L32/$G$13),(L32/$C$11))</f>
        <v>#DIV/0!</v>
      </c>
      <c r="AC32" s="52" t="e">
        <f t="shared" si="23"/>
        <v>#DIV/0!</v>
      </c>
      <c r="AD32" s="52" t="e">
        <f t="shared" si="23"/>
        <v>#DIV/0!</v>
      </c>
      <c r="AE32" s="52" t="e">
        <f t="shared" si="23"/>
        <v>#DIV/0!</v>
      </c>
      <c r="AF32" s="52" t="e">
        <f t="shared" si="23"/>
        <v>#DIV/0!</v>
      </c>
      <c r="AG32" s="52" t="e">
        <f t="shared" si="23"/>
        <v>#DIV/0!</v>
      </c>
      <c r="AH32" s="52" t="e">
        <f t="shared" si="23"/>
        <v>#DIV/0!</v>
      </c>
      <c r="AI32" s="52" t="e">
        <f t="shared" si="23"/>
        <v>#DIV/0!</v>
      </c>
      <c r="AJ32" s="52" t="e">
        <f t="shared" si="23"/>
        <v>#DIV/0!</v>
      </c>
      <c r="AK32" s="52" t="e">
        <f t="shared" si="23"/>
        <v>#DIV/0!</v>
      </c>
      <c r="AL32" s="52" t="e">
        <f t="shared" si="23"/>
        <v>#DIV/0!</v>
      </c>
      <c r="AM32" s="55" t="e">
        <f t="shared" si="6"/>
        <v>#DIV/0!</v>
      </c>
    </row>
    <row r="33" spans="1:39" s="2" customFormat="1" ht="15.75" customHeight="1" x14ac:dyDescent="0.2">
      <c r="A33" s="90"/>
      <c r="B33" s="91"/>
      <c r="C33" s="91"/>
      <c r="D33" s="91"/>
      <c r="E33" s="91"/>
      <c r="F33" s="32"/>
      <c r="G33" s="33">
        <v>0</v>
      </c>
      <c r="H33" s="75"/>
      <c r="I33" s="52" t="e">
        <f t="shared" si="1"/>
        <v>#DIV/0!</v>
      </c>
      <c r="J33" s="52" t="e">
        <f t="shared" si="2"/>
        <v>#DIV/0!</v>
      </c>
      <c r="K33" s="53"/>
      <c r="L33" s="53"/>
      <c r="M33" s="78"/>
      <c r="N33" s="53"/>
      <c r="O33" s="53"/>
      <c r="P33" s="53"/>
      <c r="Q33" s="53"/>
      <c r="R33" s="53"/>
      <c r="S33" s="53"/>
      <c r="T33" s="53"/>
      <c r="U33" s="53"/>
      <c r="V33" s="53"/>
      <c r="W33" s="54">
        <f t="shared" si="3"/>
        <v>0</v>
      </c>
      <c r="X33" s="31"/>
      <c r="Z33" s="2">
        <f t="shared" si="4"/>
        <v>0</v>
      </c>
      <c r="AA33" s="52" t="e">
        <f>IF(AND($D$33="YES",$B$11&gt;$F$13),(K33/$G$13),(K33/$C$11))</f>
        <v>#DIV/0!</v>
      </c>
      <c r="AB33" s="52" t="e">
        <f t="shared" ref="AB33:AL33" si="24">IF(AND($D$33="YES",$B$11&gt;$F$13),(L33/$G$13),(L33/$C$11))</f>
        <v>#DIV/0!</v>
      </c>
      <c r="AC33" s="52" t="e">
        <f t="shared" si="24"/>
        <v>#DIV/0!</v>
      </c>
      <c r="AD33" s="52" t="e">
        <f t="shared" si="24"/>
        <v>#DIV/0!</v>
      </c>
      <c r="AE33" s="52" t="e">
        <f t="shared" si="24"/>
        <v>#DIV/0!</v>
      </c>
      <c r="AF33" s="52" t="e">
        <f t="shared" si="24"/>
        <v>#DIV/0!</v>
      </c>
      <c r="AG33" s="52" t="e">
        <f t="shared" si="24"/>
        <v>#DIV/0!</v>
      </c>
      <c r="AH33" s="52" t="e">
        <f t="shared" si="24"/>
        <v>#DIV/0!</v>
      </c>
      <c r="AI33" s="52" t="e">
        <f t="shared" si="24"/>
        <v>#DIV/0!</v>
      </c>
      <c r="AJ33" s="52" t="e">
        <f t="shared" si="24"/>
        <v>#DIV/0!</v>
      </c>
      <c r="AK33" s="52" t="e">
        <f t="shared" si="24"/>
        <v>#DIV/0!</v>
      </c>
      <c r="AL33" s="52" t="e">
        <f t="shared" si="24"/>
        <v>#DIV/0!</v>
      </c>
      <c r="AM33" s="55" t="e">
        <f t="shared" si="6"/>
        <v>#DIV/0!</v>
      </c>
    </row>
    <row r="34" spans="1:39" s="2" customFormat="1" ht="15.75" customHeight="1" x14ac:dyDescent="0.2">
      <c r="A34" s="90"/>
      <c r="B34" s="91"/>
      <c r="C34" s="91"/>
      <c r="D34" s="91"/>
      <c r="E34" s="91"/>
      <c r="F34" s="32"/>
      <c r="G34" s="33">
        <v>0</v>
      </c>
      <c r="H34" s="75"/>
      <c r="I34" s="52" t="e">
        <f t="shared" si="1"/>
        <v>#DIV/0!</v>
      </c>
      <c r="J34" s="52" t="e">
        <f t="shared" si="2"/>
        <v>#DIV/0!</v>
      </c>
      <c r="K34" s="53"/>
      <c r="L34" s="53"/>
      <c r="M34" s="78"/>
      <c r="N34" s="53"/>
      <c r="O34" s="53"/>
      <c r="P34" s="53"/>
      <c r="Q34" s="53"/>
      <c r="R34" s="53"/>
      <c r="S34" s="53"/>
      <c r="T34" s="53"/>
      <c r="U34" s="53"/>
      <c r="V34" s="53"/>
      <c r="W34" s="54">
        <f t="shared" si="3"/>
        <v>0</v>
      </c>
      <c r="X34" s="31"/>
      <c r="Z34" s="2">
        <f t="shared" si="4"/>
        <v>0</v>
      </c>
      <c r="AA34" s="52" t="e">
        <f>IF(AND($D$34="YES",$B$11&gt;$F$13),(K34/$G$13),(K34/$C$11))</f>
        <v>#DIV/0!</v>
      </c>
      <c r="AB34" s="52" t="e">
        <f t="shared" ref="AB34:AL34" si="25">IF(AND($D$34="YES",$B$11&gt;$F$13),(L34/$G$13),(L34/$C$11))</f>
        <v>#DIV/0!</v>
      </c>
      <c r="AC34" s="52" t="e">
        <f t="shared" si="25"/>
        <v>#DIV/0!</v>
      </c>
      <c r="AD34" s="52" t="e">
        <f t="shared" si="25"/>
        <v>#DIV/0!</v>
      </c>
      <c r="AE34" s="52" t="e">
        <f t="shared" si="25"/>
        <v>#DIV/0!</v>
      </c>
      <c r="AF34" s="52" t="e">
        <f t="shared" si="25"/>
        <v>#DIV/0!</v>
      </c>
      <c r="AG34" s="52" t="e">
        <f t="shared" si="25"/>
        <v>#DIV/0!</v>
      </c>
      <c r="AH34" s="52" t="e">
        <f t="shared" si="25"/>
        <v>#DIV/0!</v>
      </c>
      <c r="AI34" s="52" t="e">
        <f t="shared" si="25"/>
        <v>#DIV/0!</v>
      </c>
      <c r="AJ34" s="52" t="e">
        <f t="shared" si="25"/>
        <v>#DIV/0!</v>
      </c>
      <c r="AK34" s="52" t="e">
        <f t="shared" si="25"/>
        <v>#DIV/0!</v>
      </c>
      <c r="AL34" s="52" t="e">
        <f t="shared" si="25"/>
        <v>#DIV/0!</v>
      </c>
      <c r="AM34" s="55" t="e">
        <f t="shared" si="6"/>
        <v>#DIV/0!</v>
      </c>
    </row>
    <row r="35" spans="1:39" s="2" customFormat="1" ht="15.75" customHeight="1" x14ac:dyDescent="0.2">
      <c r="A35" s="90"/>
      <c r="B35" s="91"/>
      <c r="C35" s="91"/>
      <c r="D35" s="91"/>
      <c r="E35" s="91"/>
      <c r="F35" s="32"/>
      <c r="G35" s="33">
        <v>0</v>
      </c>
      <c r="H35" s="75"/>
      <c r="I35" s="52" t="e">
        <f t="shared" si="1"/>
        <v>#DIV/0!</v>
      </c>
      <c r="J35" s="52" t="e">
        <f t="shared" si="2"/>
        <v>#DIV/0!</v>
      </c>
      <c r="K35" s="53"/>
      <c r="L35" s="53"/>
      <c r="M35" s="78"/>
      <c r="N35" s="53"/>
      <c r="O35" s="53"/>
      <c r="P35" s="53"/>
      <c r="Q35" s="53"/>
      <c r="R35" s="53"/>
      <c r="S35" s="53"/>
      <c r="T35" s="53"/>
      <c r="U35" s="53"/>
      <c r="V35" s="53"/>
      <c r="W35" s="54">
        <f t="shared" si="3"/>
        <v>0</v>
      </c>
      <c r="X35" s="31"/>
      <c r="Z35" s="2">
        <f t="shared" si="4"/>
        <v>0</v>
      </c>
      <c r="AA35" s="52" t="e">
        <f>IF(AND($D$35="YES",$B$11&gt;$F$13),(K35/$G$13),(K35/$C$11))</f>
        <v>#DIV/0!</v>
      </c>
      <c r="AB35" s="52" t="e">
        <f t="shared" ref="AB35:AL35" si="26">IF(AND($D$35="YES",$B$11&gt;$F$13),(L35/$G$13),(L35/$C$11))</f>
        <v>#DIV/0!</v>
      </c>
      <c r="AC35" s="52" t="e">
        <f t="shared" si="26"/>
        <v>#DIV/0!</v>
      </c>
      <c r="AD35" s="52" t="e">
        <f t="shared" si="26"/>
        <v>#DIV/0!</v>
      </c>
      <c r="AE35" s="52" t="e">
        <f t="shared" si="26"/>
        <v>#DIV/0!</v>
      </c>
      <c r="AF35" s="52" t="e">
        <f t="shared" si="26"/>
        <v>#DIV/0!</v>
      </c>
      <c r="AG35" s="52" t="e">
        <f t="shared" si="26"/>
        <v>#DIV/0!</v>
      </c>
      <c r="AH35" s="52" t="e">
        <f t="shared" si="26"/>
        <v>#DIV/0!</v>
      </c>
      <c r="AI35" s="52" t="e">
        <f t="shared" si="26"/>
        <v>#DIV/0!</v>
      </c>
      <c r="AJ35" s="52" t="e">
        <f t="shared" si="26"/>
        <v>#DIV/0!</v>
      </c>
      <c r="AK35" s="52" t="e">
        <f t="shared" si="26"/>
        <v>#DIV/0!</v>
      </c>
      <c r="AL35" s="52" t="e">
        <f t="shared" si="26"/>
        <v>#DIV/0!</v>
      </c>
      <c r="AM35" s="55" t="e">
        <f t="shared" si="6"/>
        <v>#DIV/0!</v>
      </c>
    </row>
    <row r="36" spans="1:39" s="2" customFormat="1" ht="15.75" customHeight="1" x14ac:dyDescent="0.2">
      <c r="A36" s="90"/>
      <c r="B36" s="91"/>
      <c r="C36" s="91"/>
      <c r="D36" s="91"/>
      <c r="E36" s="91"/>
      <c r="F36" s="32"/>
      <c r="G36" s="33">
        <v>0</v>
      </c>
      <c r="H36" s="75"/>
      <c r="I36" s="52" t="e">
        <f t="shared" si="1"/>
        <v>#DIV/0!</v>
      </c>
      <c r="J36" s="52" t="e">
        <f t="shared" si="2"/>
        <v>#DIV/0!</v>
      </c>
      <c r="K36" s="53"/>
      <c r="L36" s="53"/>
      <c r="M36" s="78"/>
      <c r="N36" s="53"/>
      <c r="O36" s="53"/>
      <c r="P36" s="53"/>
      <c r="Q36" s="53"/>
      <c r="R36" s="53"/>
      <c r="S36" s="53"/>
      <c r="T36" s="53"/>
      <c r="U36" s="53"/>
      <c r="V36" s="53"/>
      <c r="W36" s="54">
        <f t="shared" si="3"/>
        <v>0</v>
      </c>
      <c r="X36" s="31"/>
      <c r="Z36" s="2">
        <f t="shared" si="4"/>
        <v>0</v>
      </c>
      <c r="AA36" s="52" t="e">
        <f>IF(AND($D$36="YES",$B$11&gt;$F$13),(K36/$G$13),(K36/$C$11))</f>
        <v>#DIV/0!</v>
      </c>
      <c r="AB36" s="52" t="e">
        <f t="shared" ref="AB36:AL36" si="27">IF(AND($D$36="YES",$B$11&gt;$F$13),(L36/$G$13),(L36/$C$11))</f>
        <v>#DIV/0!</v>
      </c>
      <c r="AC36" s="52" t="e">
        <f t="shared" si="27"/>
        <v>#DIV/0!</v>
      </c>
      <c r="AD36" s="52" t="e">
        <f t="shared" si="27"/>
        <v>#DIV/0!</v>
      </c>
      <c r="AE36" s="52" t="e">
        <f t="shared" si="27"/>
        <v>#DIV/0!</v>
      </c>
      <c r="AF36" s="52" t="e">
        <f t="shared" si="27"/>
        <v>#DIV/0!</v>
      </c>
      <c r="AG36" s="52" t="e">
        <f t="shared" si="27"/>
        <v>#DIV/0!</v>
      </c>
      <c r="AH36" s="52" t="e">
        <f t="shared" si="27"/>
        <v>#DIV/0!</v>
      </c>
      <c r="AI36" s="52" t="e">
        <f t="shared" si="27"/>
        <v>#DIV/0!</v>
      </c>
      <c r="AJ36" s="52" t="e">
        <f t="shared" si="27"/>
        <v>#DIV/0!</v>
      </c>
      <c r="AK36" s="52" t="e">
        <f t="shared" si="27"/>
        <v>#DIV/0!</v>
      </c>
      <c r="AL36" s="52" t="e">
        <f t="shared" si="27"/>
        <v>#DIV/0!</v>
      </c>
      <c r="AM36" s="55" t="e">
        <f t="shared" si="6"/>
        <v>#DIV/0!</v>
      </c>
    </row>
    <row r="37" spans="1:39" s="2" customFormat="1" ht="15.75" customHeight="1" x14ac:dyDescent="0.2">
      <c r="A37" s="90"/>
      <c r="B37" s="91"/>
      <c r="C37" s="91"/>
      <c r="D37" s="91"/>
      <c r="E37" s="91"/>
      <c r="F37" s="32"/>
      <c r="G37" s="33">
        <v>0</v>
      </c>
      <c r="H37" s="75"/>
      <c r="I37" s="52" t="e">
        <f t="shared" si="1"/>
        <v>#DIV/0!</v>
      </c>
      <c r="J37" s="52" t="e">
        <f t="shared" si="2"/>
        <v>#DIV/0!</v>
      </c>
      <c r="K37" s="53"/>
      <c r="L37" s="53"/>
      <c r="M37" s="78"/>
      <c r="N37" s="53"/>
      <c r="O37" s="53"/>
      <c r="P37" s="53"/>
      <c r="Q37" s="53"/>
      <c r="R37" s="53"/>
      <c r="S37" s="53"/>
      <c r="T37" s="53"/>
      <c r="U37" s="53"/>
      <c r="V37" s="53"/>
      <c r="W37" s="54">
        <f t="shared" si="3"/>
        <v>0</v>
      </c>
      <c r="X37" s="31"/>
      <c r="Z37" s="2">
        <f t="shared" si="4"/>
        <v>0</v>
      </c>
      <c r="AA37" s="52" t="e">
        <f>IF(AND($D$37="YES",$B$11&gt;$F$13),(K37/$G$13),(K37/$C$11))</f>
        <v>#DIV/0!</v>
      </c>
      <c r="AB37" s="52" t="e">
        <f t="shared" ref="AB37:AL37" si="28">IF(AND($D$37="YES",$B$11&gt;$F$13),(L37/$G$13),(L37/$C$11))</f>
        <v>#DIV/0!</v>
      </c>
      <c r="AC37" s="52" t="e">
        <f t="shared" si="28"/>
        <v>#DIV/0!</v>
      </c>
      <c r="AD37" s="52" t="e">
        <f t="shared" si="28"/>
        <v>#DIV/0!</v>
      </c>
      <c r="AE37" s="52" t="e">
        <f t="shared" si="28"/>
        <v>#DIV/0!</v>
      </c>
      <c r="AF37" s="52" t="e">
        <f t="shared" si="28"/>
        <v>#DIV/0!</v>
      </c>
      <c r="AG37" s="52" t="e">
        <f t="shared" si="28"/>
        <v>#DIV/0!</v>
      </c>
      <c r="AH37" s="52" t="e">
        <f t="shared" si="28"/>
        <v>#DIV/0!</v>
      </c>
      <c r="AI37" s="52" t="e">
        <f t="shared" si="28"/>
        <v>#DIV/0!</v>
      </c>
      <c r="AJ37" s="52" t="e">
        <f t="shared" si="28"/>
        <v>#DIV/0!</v>
      </c>
      <c r="AK37" s="52" t="e">
        <f t="shared" si="28"/>
        <v>#DIV/0!</v>
      </c>
      <c r="AL37" s="52" t="e">
        <f t="shared" si="28"/>
        <v>#DIV/0!</v>
      </c>
      <c r="AM37" s="55" t="e">
        <f t="shared" si="6"/>
        <v>#DIV/0!</v>
      </c>
    </row>
    <row r="38" spans="1:39" s="2" customFormat="1" ht="15.75" customHeight="1" x14ac:dyDescent="0.2">
      <c r="A38" s="90"/>
      <c r="B38" s="91"/>
      <c r="C38" s="91"/>
      <c r="D38" s="91"/>
      <c r="E38" s="91"/>
      <c r="F38" s="32"/>
      <c r="G38" s="33">
        <v>0</v>
      </c>
      <c r="H38" s="75"/>
      <c r="I38" s="52" t="e">
        <f t="shared" si="1"/>
        <v>#DIV/0!</v>
      </c>
      <c r="J38" s="52" t="e">
        <f t="shared" si="2"/>
        <v>#DIV/0!</v>
      </c>
      <c r="K38" s="53"/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53"/>
      <c r="W38" s="54">
        <f t="shared" si="3"/>
        <v>0</v>
      </c>
      <c r="X38" s="31"/>
      <c r="Z38" s="2">
        <f t="shared" si="4"/>
        <v>0</v>
      </c>
      <c r="AA38" s="52" t="e">
        <f>IF(AND($D$38="YES",$B$11&gt;$F$13),(K38/$G$13),(K38/$C$11))</f>
        <v>#DIV/0!</v>
      </c>
      <c r="AB38" s="52" t="e">
        <f t="shared" ref="AB38:AL38" si="29">IF(AND($D$38="YES",$B$11&gt;$F$13),(L38/$G$13),(L38/$C$11))</f>
        <v>#DIV/0!</v>
      </c>
      <c r="AC38" s="52" t="e">
        <f t="shared" si="29"/>
        <v>#DIV/0!</v>
      </c>
      <c r="AD38" s="52" t="e">
        <f t="shared" si="29"/>
        <v>#DIV/0!</v>
      </c>
      <c r="AE38" s="52" t="e">
        <f t="shared" si="29"/>
        <v>#DIV/0!</v>
      </c>
      <c r="AF38" s="52" t="e">
        <f t="shared" si="29"/>
        <v>#DIV/0!</v>
      </c>
      <c r="AG38" s="52" t="e">
        <f t="shared" si="29"/>
        <v>#DIV/0!</v>
      </c>
      <c r="AH38" s="52" t="e">
        <f t="shared" si="29"/>
        <v>#DIV/0!</v>
      </c>
      <c r="AI38" s="52" t="e">
        <f t="shared" si="29"/>
        <v>#DIV/0!</v>
      </c>
      <c r="AJ38" s="52" t="e">
        <f t="shared" si="29"/>
        <v>#DIV/0!</v>
      </c>
      <c r="AK38" s="52" t="e">
        <f t="shared" si="29"/>
        <v>#DIV/0!</v>
      </c>
      <c r="AL38" s="52" t="e">
        <f t="shared" si="29"/>
        <v>#DIV/0!</v>
      </c>
      <c r="AM38" s="55" t="e">
        <f t="shared" si="6"/>
        <v>#DIV/0!</v>
      </c>
    </row>
    <row r="39" spans="1:39" s="2" customFormat="1" ht="15.75" customHeight="1" x14ac:dyDescent="0.2">
      <c r="A39" s="90"/>
      <c r="B39" s="91"/>
      <c r="C39" s="91"/>
      <c r="D39" s="91"/>
      <c r="E39" s="91"/>
      <c r="F39" s="32"/>
      <c r="G39" s="33">
        <v>0</v>
      </c>
      <c r="H39" s="75"/>
      <c r="I39" s="52" t="e">
        <f t="shared" si="1"/>
        <v>#DIV/0!</v>
      </c>
      <c r="J39" s="52" t="e">
        <f t="shared" si="2"/>
        <v>#DIV/0!</v>
      </c>
      <c r="K39" s="78"/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3"/>
      <c r="W39" s="54">
        <f t="shared" si="3"/>
        <v>0</v>
      </c>
      <c r="X39" s="76"/>
      <c r="Z39" s="2">
        <f t="shared" si="4"/>
        <v>0</v>
      </c>
      <c r="AA39" s="52" t="e">
        <f>IF(AND($D$39="YES",$B$11&gt;$F$13),(K39/$G$13),(K39/$C$11))</f>
        <v>#DIV/0!</v>
      </c>
      <c r="AB39" s="52" t="e">
        <f t="shared" ref="AB39:AL39" si="30">IF(AND($D$39="YES",$B$11&gt;$F$13),(L39/$G$13),(L39/$C$11))</f>
        <v>#DIV/0!</v>
      </c>
      <c r="AC39" s="52" t="e">
        <f t="shared" si="30"/>
        <v>#DIV/0!</v>
      </c>
      <c r="AD39" s="52" t="e">
        <f t="shared" si="30"/>
        <v>#DIV/0!</v>
      </c>
      <c r="AE39" s="52" t="e">
        <f t="shared" si="30"/>
        <v>#DIV/0!</v>
      </c>
      <c r="AF39" s="52" t="e">
        <f t="shared" si="30"/>
        <v>#DIV/0!</v>
      </c>
      <c r="AG39" s="52" t="e">
        <f t="shared" si="30"/>
        <v>#DIV/0!</v>
      </c>
      <c r="AH39" s="52" t="e">
        <f t="shared" si="30"/>
        <v>#DIV/0!</v>
      </c>
      <c r="AI39" s="52" t="e">
        <f t="shared" si="30"/>
        <v>#DIV/0!</v>
      </c>
      <c r="AJ39" s="52" t="e">
        <f t="shared" si="30"/>
        <v>#DIV/0!</v>
      </c>
      <c r="AK39" s="52" t="e">
        <f t="shared" si="30"/>
        <v>#DIV/0!</v>
      </c>
      <c r="AL39" s="52" t="e">
        <f t="shared" si="30"/>
        <v>#DIV/0!</v>
      </c>
      <c r="AM39" s="55" t="e">
        <f t="shared" si="6"/>
        <v>#DIV/0!</v>
      </c>
    </row>
    <row r="40" spans="1:39" s="2" customFormat="1" ht="15.75" customHeight="1" x14ac:dyDescent="0.2">
      <c r="A40" s="90"/>
      <c r="B40" s="104"/>
      <c r="C40" s="91"/>
      <c r="D40" s="91"/>
      <c r="E40" s="91"/>
      <c r="F40" s="32"/>
      <c r="G40" s="33">
        <v>0</v>
      </c>
      <c r="H40" s="75"/>
      <c r="I40" s="52" t="e">
        <f t="shared" si="1"/>
        <v>#DIV/0!</v>
      </c>
      <c r="J40" s="52" t="e">
        <f t="shared" si="2"/>
        <v>#DIV/0!</v>
      </c>
      <c r="K40" s="53"/>
      <c r="L40" s="53"/>
      <c r="M40" s="53"/>
      <c r="N40" s="53"/>
      <c r="O40" s="53"/>
      <c r="P40" s="53"/>
      <c r="Q40" s="53"/>
      <c r="R40" s="53"/>
      <c r="S40" s="53"/>
      <c r="T40" s="53"/>
      <c r="U40" s="53"/>
      <c r="V40" s="53"/>
      <c r="W40" s="54">
        <f t="shared" si="3"/>
        <v>0</v>
      </c>
      <c r="X40" s="31"/>
      <c r="Z40" s="2">
        <f t="shared" si="4"/>
        <v>0</v>
      </c>
      <c r="AA40" s="52" t="e">
        <f>IF(AND($D$40="YES",$B$11&gt;$F$13),(K40/$G$13),(K40/$C$11))</f>
        <v>#DIV/0!</v>
      </c>
      <c r="AB40" s="52" t="e">
        <f t="shared" ref="AB40:AL40" si="31">IF(AND($D$40="YES",$B$11&gt;$F$13),(L40/$G$13),(L40/$C$11))</f>
        <v>#DIV/0!</v>
      </c>
      <c r="AC40" s="52" t="e">
        <f t="shared" si="31"/>
        <v>#DIV/0!</v>
      </c>
      <c r="AD40" s="52" t="e">
        <f t="shared" si="31"/>
        <v>#DIV/0!</v>
      </c>
      <c r="AE40" s="52" t="e">
        <f t="shared" si="31"/>
        <v>#DIV/0!</v>
      </c>
      <c r="AF40" s="52" t="e">
        <f t="shared" si="31"/>
        <v>#DIV/0!</v>
      </c>
      <c r="AG40" s="52" t="e">
        <f t="shared" si="31"/>
        <v>#DIV/0!</v>
      </c>
      <c r="AH40" s="52" t="e">
        <f t="shared" si="31"/>
        <v>#DIV/0!</v>
      </c>
      <c r="AI40" s="52" t="e">
        <f t="shared" si="31"/>
        <v>#DIV/0!</v>
      </c>
      <c r="AJ40" s="52" t="e">
        <f t="shared" si="31"/>
        <v>#DIV/0!</v>
      </c>
      <c r="AK40" s="52" t="e">
        <f t="shared" si="31"/>
        <v>#DIV/0!</v>
      </c>
      <c r="AL40" s="52" t="e">
        <f t="shared" si="31"/>
        <v>#DIV/0!</v>
      </c>
      <c r="AM40" s="55" t="e">
        <f t="shared" si="6"/>
        <v>#DIV/0!</v>
      </c>
    </row>
    <row r="41" spans="1:39" s="2" customFormat="1" ht="15.75" customHeight="1" x14ac:dyDescent="0.2">
      <c r="A41" s="90"/>
      <c r="B41" s="104"/>
      <c r="C41" s="105"/>
      <c r="D41" s="105"/>
      <c r="E41" s="91"/>
      <c r="F41" s="32"/>
      <c r="G41" s="33">
        <v>0</v>
      </c>
      <c r="H41" s="75"/>
      <c r="I41" s="52" t="e">
        <f t="shared" si="1"/>
        <v>#DIV/0!</v>
      </c>
      <c r="J41" s="52" t="e">
        <f t="shared" si="2"/>
        <v>#DIV/0!</v>
      </c>
      <c r="K41" s="53"/>
      <c r="L41" s="53"/>
      <c r="M41" s="53"/>
      <c r="N41" s="53"/>
      <c r="O41" s="53"/>
      <c r="P41" s="53"/>
      <c r="Q41" s="53"/>
      <c r="R41" s="53"/>
      <c r="S41" s="53"/>
      <c r="T41" s="53"/>
      <c r="U41" s="53"/>
      <c r="V41" s="53"/>
      <c r="W41" s="54">
        <f t="shared" si="3"/>
        <v>0</v>
      </c>
      <c r="X41" s="31"/>
      <c r="Z41" s="2">
        <f t="shared" si="4"/>
        <v>0</v>
      </c>
      <c r="AA41" s="52" t="e">
        <f>IF(AND($D$41="YES",$B$11&gt;$F$13),(K41/$G$13),(K41/$C$11))</f>
        <v>#DIV/0!</v>
      </c>
      <c r="AB41" s="52" t="e">
        <f t="shared" ref="AB41:AL41" si="32">IF(AND($D$41="YES",$B$11&gt;$F$13),(L41/$G$13),(L41/$C$11))</f>
        <v>#DIV/0!</v>
      </c>
      <c r="AC41" s="52" t="e">
        <f t="shared" si="32"/>
        <v>#DIV/0!</v>
      </c>
      <c r="AD41" s="52" t="e">
        <f t="shared" si="32"/>
        <v>#DIV/0!</v>
      </c>
      <c r="AE41" s="52" t="e">
        <f t="shared" si="32"/>
        <v>#DIV/0!</v>
      </c>
      <c r="AF41" s="52" t="e">
        <f t="shared" si="32"/>
        <v>#DIV/0!</v>
      </c>
      <c r="AG41" s="52" t="e">
        <f t="shared" si="32"/>
        <v>#DIV/0!</v>
      </c>
      <c r="AH41" s="52" t="e">
        <f t="shared" si="32"/>
        <v>#DIV/0!</v>
      </c>
      <c r="AI41" s="52" t="e">
        <f t="shared" si="32"/>
        <v>#DIV/0!</v>
      </c>
      <c r="AJ41" s="52" t="e">
        <f t="shared" si="32"/>
        <v>#DIV/0!</v>
      </c>
      <c r="AK41" s="52" t="e">
        <f t="shared" si="32"/>
        <v>#DIV/0!</v>
      </c>
      <c r="AL41" s="52" t="e">
        <f t="shared" si="32"/>
        <v>#DIV/0!</v>
      </c>
      <c r="AM41" s="55" t="e">
        <f t="shared" si="6"/>
        <v>#DIV/0!</v>
      </c>
    </row>
    <row r="42" spans="1:39" s="2" customFormat="1" ht="15.75" customHeight="1" x14ac:dyDescent="0.2">
      <c r="A42" s="50"/>
      <c r="B42" s="51"/>
      <c r="C42" s="51"/>
      <c r="D42" s="51"/>
      <c r="E42" s="51"/>
      <c r="F42" s="32"/>
      <c r="G42" s="33">
        <v>0</v>
      </c>
      <c r="H42" s="75"/>
      <c r="I42" s="52" t="e">
        <f t="shared" si="1"/>
        <v>#DIV/0!</v>
      </c>
      <c r="J42" s="52" t="e">
        <f t="shared" si="2"/>
        <v>#DIV/0!</v>
      </c>
      <c r="K42" s="53">
        <f>G42*$C$11</f>
        <v>0</v>
      </c>
      <c r="L42" s="53">
        <v>0</v>
      </c>
      <c r="M42" s="53">
        <v>0</v>
      </c>
      <c r="N42" s="53">
        <v>0</v>
      </c>
      <c r="O42" s="53">
        <v>0</v>
      </c>
      <c r="P42" s="53">
        <v>0</v>
      </c>
      <c r="Q42" s="53">
        <v>0</v>
      </c>
      <c r="R42" s="53">
        <v>0</v>
      </c>
      <c r="S42" s="53">
        <v>0</v>
      </c>
      <c r="T42" s="53">
        <v>0</v>
      </c>
      <c r="U42" s="53">
        <v>0</v>
      </c>
      <c r="V42" s="53">
        <v>0</v>
      </c>
      <c r="W42" s="54">
        <f t="shared" si="3"/>
        <v>0</v>
      </c>
      <c r="X42" s="31"/>
      <c r="Z42" s="2">
        <f t="shared" si="4"/>
        <v>0</v>
      </c>
      <c r="AA42" s="52" t="e">
        <f>IF(AND($D$42="YES",$B$11&gt;$F$13),(K42/$G$13),(K42/$C$11))</f>
        <v>#DIV/0!</v>
      </c>
      <c r="AB42" s="52" t="e">
        <f t="shared" ref="AB42:AL42" si="33">IF(AND($D$42="YES",$B$11&gt;$F$13),(L42/$G$13),(L42/$C$11))</f>
        <v>#DIV/0!</v>
      </c>
      <c r="AC42" s="52" t="e">
        <f t="shared" si="33"/>
        <v>#DIV/0!</v>
      </c>
      <c r="AD42" s="52" t="e">
        <f t="shared" si="33"/>
        <v>#DIV/0!</v>
      </c>
      <c r="AE42" s="52" t="e">
        <f t="shared" si="33"/>
        <v>#DIV/0!</v>
      </c>
      <c r="AF42" s="52" t="e">
        <f t="shared" si="33"/>
        <v>#DIV/0!</v>
      </c>
      <c r="AG42" s="52" t="e">
        <f t="shared" si="33"/>
        <v>#DIV/0!</v>
      </c>
      <c r="AH42" s="52" t="e">
        <f t="shared" si="33"/>
        <v>#DIV/0!</v>
      </c>
      <c r="AI42" s="52" t="e">
        <f t="shared" si="33"/>
        <v>#DIV/0!</v>
      </c>
      <c r="AJ42" s="52" t="e">
        <f t="shared" si="33"/>
        <v>#DIV/0!</v>
      </c>
      <c r="AK42" s="52" t="e">
        <f t="shared" si="33"/>
        <v>#DIV/0!</v>
      </c>
      <c r="AL42" s="52" t="e">
        <f t="shared" si="33"/>
        <v>#DIV/0!</v>
      </c>
      <c r="AM42" s="55" t="e">
        <f t="shared" si="6"/>
        <v>#DIV/0!</v>
      </c>
    </row>
    <row r="43" spans="1:39" s="2" customFormat="1" ht="15.75" customHeight="1" x14ac:dyDescent="0.2">
      <c r="A43" s="50" t="s">
        <v>48</v>
      </c>
      <c r="B43" s="51"/>
      <c r="C43" s="51"/>
      <c r="D43" s="51"/>
      <c r="E43" s="51"/>
      <c r="F43" s="32"/>
      <c r="G43" s="33">
        <v>0</v>
      </c>
      <c r="H43" s="75"/>
      <c r="I43" s="52" t="e">
        <f t="shared" ref="I43:I49" si="34">SUM(IF(AND(B43&gt;"500000",B43&lt;"599999"),K43:P43,1))/$B$11*2</f>
        <v>#DIV/0!</v>
      </c>
      <c r="J43" s="52" t="e">
        <f t="shared" ref="J43:J49" si="35">SUM(IF(AND(B43&gt;"500000",B43&lt;"599999"),Q43:V43,1))/$B$11*2</f>
        <v>#DIV/0!</v>
      </c>
      <c r="K43" s="53"/>
      <c r="L43" s="53"/>
      <c r="M43" s="53"/>
      <c r="N43" s="53"/>
      <c r="O43" s="53"/>
      <c r="P43" s="53"/>
      <c r="Q43" s="53"/>
      <c r="R43" s="53"/>
      <c r="S43" s="53"/>
      <c r="T43" s="53"/>
      <c r="U43" s="53"/>
      <c r="V43" s="53"/>
      <c r="W43" s="54">
        <f t="shared" si="3"/>
        <v>0</v>
      </c>
      <c r="X43" s="31"/>
      <c r="Z43" s="2">
        <f t="shared" si="4"/>
        <v>0</v>
      </c>
      <c r="AA43" s="52" t="e">
        <f>IF(AND($D$43="YES",$B$11&gt;$F$13),(K43/$G$13),(K43/$C$11))</f>
        <v>#DIV/0!</v>
      </c>
      <c r="AB43" s="52" t="e">
        <f t="shared" ref="AB43:AL43" si="36">IF(AND($D$43="YES",$B$11&gt;$F$13),(L43/$G$13),(L43/$C$11))</f>
        <v>#DIV/0!</v>
      </c>
      <c r="AC43" s="52" t="e">
        <f t="shared" si="36"/>
        <v>#DIV/0!</v>
      </c>
      <c r="AD43" s="52" t="e">
        <f t="shared" si="36"/>
        <v>#DIV/0!</v>
      </c>
      <c r="AE43" s="52" t="e">
        <f t="shared" si="36"/>
        <v>#DIV/0!</v>
      </c>
      <c r="AF43" s="52" t="e">
        <f t="shared" si="36"/>
        <v>#DIV/0!</v>
      </c>
      <c r="AG43" s="52" t="e">
        <f t="shared" si="36"/>
        <v>#DIV/0!</v>
      </c>
      <c r="AH43" s="52" t="e">
        <f t="shared" si="36"/>
        <v>#DIV/0!</v>
      </c>
      <c r="AI43" s="52" t="e">
        <f t="shared" si="36"/>
        <v>#DIV/0!</v>
      </c>
      <c r="AJ43" s="52" t="e">
        <f t="shared" si="36"/>
        <v>#DIV/0!</v>
      </c>
      <c r="AK43" s="52" t="e">
        <f t="shared" si="36"/>
        <v>#DIV/0!</v>
      </c>
      <c r="AL43" s="52" t="e">
        <f t="shared" si="36"/>
        <v>#DIV/0!</v>
      </c>
      <c r="AM43" s="55" t="e">
        <f t="shared" si="6"/>
        <v>#DIV/0!</v>
      </c>
    </row>
    <row r="44" spans="1:39" s="2" customFormat="1" ht="15.75" customHeight="1" x14ac:dyDescent="0.2">
      <c r="A44" s="50"/>
      <c r="B44" s="115" t="s">
        <v>61</v>
      </c>
      <c r="C44" s="51" t="s">
        <v>43</v>
      </c>
      <c r="D44" s="51"/>
      <c r="E44" s="51"/>
      <c r="F44" s="32"/>
      <c r="G44" s="33">
        <v>0</v>
      </c>
      <c r="H44" s="75"/>
      <c r="I44" s="52" t="e">
        <f t="shared" si="34"/>
        <v>#DIV/0!</v>
      </c>
      <c r="J44" s="52" t="e">
        <f t="shared" si="35"/>
        <v>#DIV/0!</v>
      </c>
      <c r="K44" s="53">
        <f t="shared" ref="K44:V44" si="37">IF((SUM(K15:K43)&lt;=$C6),$C6-SUM(K15:K43),0)</f>
        <v>0</v>
      </c>
      <c r="L44" s="53">
        <f t="shared" si="37"/>
        <v>0</v>
      </c>
      <c r="M44" s="53">
        <f t="shared" si="37"/>
        <v>0</v>
      </c>
      <c r="N44" s="53">
        <f t="shared" si="37"/>
        <v>0</v>
      </c>
      <c r="O44" s="53">
        <f t="shared" si="37"/>
        <v>0</v>
      </c>
      <c r="P44" s="53">
        <f t="shared" si="37"/>
        <v>0</v>
      </c>
      <c r="Q44" s="53">
        <f t="shared" si="37"/>
        <v>0</v>
      </c>
      <c r="R44" s="53">
        <f t="shared" si="37"/>
        <v>0</v>
      </c>
      <c r="S44" s="53">
        <f t="shared" si="37"/>
        <v>0</v>
      </c>
      <c r="T44" s="53">
        <f t="shared" si="37"/>
        <v>0</v>
      </c>
      <c r="U44" s="53">
        <f t="shared" si="37"/>
        <v>0</v>
      </c>
      <c r="V44" s="53">
        <f t="shared" si="37"/>
        <v>0</v>
      </c>
      <c r="W44" s="54">
        <f t="shared" si="3"/>
        <v>0</v>
      </c>
      <c r="X44" s="31" t="s">
        <v>47</v>
      </c>
      <c r="Z44" s="2" t="str">
        <f t="shared" si="4"/>
        <v>Academic Base CPUP</v>
      </c>
      <c r="AA44" s="52" t="e">
        <f t="shared" ref="AA44:AL49" si="38">K44/$C$11</f>
        <v>#DIV/0!</v>
      </c>
      <c r="AB44" s="52" t="e">
        <f t="shared" si="38"/>
        <v>#DIV/0!</v>
      </c>
      <c r="AC44" s="52" t="e">
        <f t="shared" si="38"/>
        <v>#DIV/0!</v>
      </c>
      <c r="AD44" s="52" t="e">
        <f t="shared" si="38"/>
        <v>#DIV/0!</v>
      </c>
      <c r="AE44" s="52" t="e">
        <f t="shared" si="38"/>
        <v>#DIV/0!</v>
      </c>
      <c r="AF44" s="52" t="e">
        <f t="shared" si="38"/>
        <v>#DIV/0!</v>
      </c>
      <c r="AG44" s="52" t="e">
        <f t="shared" si="38"/>
        <v>#DIV/0!</v>
      </c>
      <c r="AH44" s="52" t="e">
        <f t="shared" si="38"/>
        <v>#DIV/0!</v>
      </c>
      <c r="AI44" s="52" t="e">
        <f t="shared" si="38"/>
        <v>#DIV/0!</v>
      </c>
      <c r="AJ44" s="52" t="e">
        <f t="shared" si="38"/>
        <v>#DIV/0!</v>
      </c>
      <c r="AK44" s="52" t="e">
        <f t="shared" si="38"/>
        <v>#DIV/0!</v>
      </c>
      <c r="AL44" s="52" t="e">
        <f t="shared" si="38"/>
        <v>#DIV/0!</v>
      </c>
      <c r="AM44" s="55" t="e">
        <f t="shared" si="6"/>
        <v>#DIV/0!</v>
      </c>
    </row>
    <row r="45" spans="1:39" s="2" customFormat="1" ht="15.75" customHeight="1" x14ac:dyDescent="0.2">
      <c r="A45" s="50"/>
      <c r="B45" s="116" t="s">
        <v>62</v>
      </c>
      <c r="C45" s="51" t="s">
        <v>52</v>
      </c>
      <c r="D45" s="51"/>
      <c r="E45" s="51"/>
      <c r="F45" s="32"/>
      <c r="G45" s="33">
        <v>0</v>
      </c>
      <c r="H45" s="75"/>
      <c r="I45" s="52" t="e">
        <f t="shared" si="34"/>
        <v>#DIV/0!</v>
      </c>
      <c r="J45" s="52" t="e">
        <f t="shared" si="35"/>
        <v>#DIV/0!</v>
      </c>
      <c r="K45" s="53">
        <f>$C$8</f>
        <v>0</v>
      </c>
      <c r="L45" s="53">
        <f t="shared" ref="L45:V45" si="39">$C$8</f>
        <v>0</v>
      </c>
      <c r="M45" s="53">
        <f t="shared" si="39"/>
        <v>0</v>
      </c>
      <c r="N45" s="53">
        <f t="shared" si="39"/>
        <v>0</v>
      </c>
      <c r="O45" s="53">
        <f t="shared" si="39"/>
        <v>0</v>
      </c>
      <c r="P45" s="53">
        <f t="shared" si="39"/>
        <v>0</v>
      </c>
      <c r="Q45" s="53">
        <f t="shared" si="39"/>
        <v>0</v>
      </c>
      <c r="R45" s="53">
        <f t="shared" si="39"/>
        <v>0</v>
      </c>
      <c r="S45" s="53">
        <f t="shared" si="39"/>
        <v>0</v>
      </c>
      <c r="T45" s="53">
        <f t="shared" si="39"/>
        <v>0</v>
      </c>
      <c r="U45" s="53">
        <f t="shared" si="39"/>
        <v>0</v>
      </c>
      <c r="V45" s="53">
        <f t="shared" si="39"/>
        <v>0</v>
      </c>
      <c r="W45" s="54">
        <f t="shared" si="3"/>
        <v>0</v>
      </c>
      <c r="X45" s="31" t="s">
        <v>53</v>
      </c>
      <c r="Z45" s="2" t="str">
        <f t="shared" si="4"/>
        <v>stipend</v>
      </c>
      <c r="AA45" s="52" t="e">
        <f t="shared" si="38"/>
        <v>#DIV/0!</v>
      </c>
      <c r="AB45" s="52" t="e">
        <f t="shared" si="38"/>
        <v>#DIV/0!</v>
      </c>
      <c r="AC45" s="52" t="e">
        <f t="shared" si="38"/>
        <v>#DIV/0!</v>
      </c>
      <c r="AD45" s="52" t="e">
        <f t="shared" si="38"/>
        <v>#DIV/0!</v>
      </c>
      <c r="AE45" s="52" t="e">
        <f t="shared" si="38"/>
        <v>#DIV/0!</v>
      </c>
      <c r="AF45" s="52" t="e">
        <f t="shared" si="38"/>
        <v>#DIV/0!</v>
      </c>
      <c r="AG45" s="52" t="e">
        <f t="shared" si="38"/>
        <v>#DIV/0!</v>
      </c>
      <c r="AH45" s="52" t="e">
        <f t="shared" si="38"/>
        <v>#DIV/0!</v>
      </c>
      <c r="AI45" s="52" t="e">
        <f t="shared" si="38"/>
        <v>#DIV/0!</v>
      </c>
      <c r="AJ45" s="52" t="e">
        <f t="shared" si="38"/>
        <v>#DIV/0!</v>
      </c>
      <c r="AK45" s="52" t="e">
        <f t="shared" si="38"/>
        <v>#DIV/0!</v>
      </c>
      <c r="AL45" s="52" t="e">
        <f t="shared" si="38"/>
        <v>#DIV/0!</v>
      </c>
      <c r="AM45" s="55" t="e">
        <f t="shared" si="6"/>
        <v>#DIV/0!</v>
      </c>
    </row>
    <row r="46" spans="1:39" s="2" customFormat="1" ht="15.75" customHeight="1" x14ac:dyDescent="0.2">
      <c r="A46" s="50"/>
      <c r="B46" s="51"/>
      <c r="C46" s="51" t="s">
        <v>52</v>
      </c>
      <c r="D46" s="51"/>
      <c r="E46" s="51"/>
      <c r="F46" s="32"/>
      <c r="G46" s="33">
        <v>0</v>
      </c>
      <c r="H46" s="75"/>
      <c r="I46" s="52" t="e">
        <f t="shared" si="34"/>
        <v>#DIV/0!</v>
      </c>
      <c r="J46" s="52" t="e">
        <f t="shared" si="35"/>
        <v>#DIV/0!</v>
      </c>
      <c r="K46" s="53"/>
      <c r="L46" s="53"/>
      <c r="M46" s="53"/>
      <c r="N46" s="53"/>
      <c r="O46" s="53"/>
      <c r="P46" s="53"/>
      <c r="Q46" s="53"/>
      <c r="R46" s="53"/>
      <c r="S46" s="53"/>
      <c r="T46" s="53"/>
      <c r="U46" s="53"/>
      <c r="V46" s="53"/>
      <c r="W46" s="54">
        <f t="shared" si="3"/>
        <v>0</v>
      </c>
      <c r="X46" s="31" t="s">
        <v>53</v>
      </c>
      <c r="Z46" s="2" t="str">
        <f t="shared" si="4"/>
        <v>stipend</v>
      </c>
      <c r="AA46" s="52" t="e">
        <f t="shared" si="38"/>
        <v>#DIV/0!</v>
      </c>
      <c r="AB46" s="52" t="e">
        <f t="shared" si="38"/>
        <v>#DIV/0!</v>
      </c>
      <c r="AC46" s="52" t="e">
        <f t="shared" si="38"/>
        <v>#DIV/0!</v>
      </c>
      <c r="AD46" s="52" t="e">
        <f t="shared" si="38"/>
        <v>#DIV/0!</v>
      </c>
      <c r="AE46" s="52" t="e">
        <f t="shared" si="38"/>
        <v>#DIV/0!</v>
      </c>
      <c r="AF46" s="52" t="e">
        <f t="shared" si="38"/>
        <v>#DIV/0!</v>
      </c>
      <c r="AG46" s="52" t="e">
        <f t="shared" si="38"/>
        <v>#DIV/0!</v>
      </c>
      <c r="AH46" s="52" t="e">
        <f t="shared" si="38"/>
        <v>#DIV/0!</v>
      </c>
      <c r="AI46" s="52" t="e">
        <f t="shared" si="38"/>
        <v>#DIV/0!</v>
      </c>
      <c r="AJ46" s="52" t="e">
        <f t="shared" si="38"/>
        <v>#DIV/0!</v>
      </c>
      <c r="AK46" s="52" t="e">
        <f t="shared" si="38"/>
        <v>#DIV/0!</v>
      </c>
      <c r="AL46" s="52" t="e">
        <f t="shared" si="38"/>
        <v>#DIV/0!</v>
      </c>
      <c r="AM46" s="55" t="e">
        <f t="shared" si="6"/>
        <v>#DIV/0!</v>
      </c>
    </row>
    <row r="47" spans="1:39" ht="14.25" x14ac:dyDescent="0.2">
      <c r="A47" s="57"/>
      <c r="B47" s="117" t="s">
        <v>63</v>
      </c>
      <c r="C47" s="57" t="s">
        <v>42</v>
      </c>
      <c r="D47" s="57"/>
      <c r="E47" s="58"/>
      <c r="F47" s="57"/>
      <c r="G47" s="56">
        <v>0</v>
      </c>
      <c r="H47" s="75"/>
      <c r="I47" s="52" t="e">
        <f t="shared" si="34"/>
        <v>#DIV/0!</v>
      </c>
      <c r="J47" s="52" t="e">
        <f t="shared" si="35"/>
        <v>#DIV/0!</v>
      </c>
      <c r="K47" s="53">
        <f t="shared" ref="K47:V47" si="40">K55</f>
        <v>0</v>
      </c>
      <c r="L47" s="53">
        <f t="shared" si="40"/>
        <v>0</v>
      </c>
      <c r="M47" s="53">
        <f t="shared" si="40"/>
        <v>0</v>
      </c>
      <c r="N47" s="53">
        <f t="shared" si="40"/>
        <v>0</v>
      </c>
      <c r="O47" s="53">
        <f t="shared" si="40"/>
        <v>0</v>
      </c>
      <c r="P47" s="53">
        <f t="shared" si="40"/>
        <v>0</v>
      </c>
      <c r="Q47" s="53">
        <f t="shared" si="40"/>
        <v>0</v>
      </c>
      <c r="R47" s="53">
        <f t="shared" si="40"/>
        <v>0</v>
      </c>
      <c r="S47" s="53">
        <f t="shared" si="40"/>
        <v>0</v>
      </c>
      <c r="T47" s="53">
        <f t="shared" si="40"/>
        <v>0</v>
      </c>
      <c r="U47" s="53">
        <f t="shared" si="40"/>
        <v>0</v>
      </c>
      <c r="V47" s="53">
        <f t="shared" si="40"/>
        <v>0</v>
      </c>
      <c r="W47" s="54">
        <f t="shared" si="3"/>
        <v>0</v>
      </c>
      <c r="X47" s="31"/>
      <c r="Z47" s="2">
        <f t="shared" si="4"/>
        <v>0</v>
      </c>
      <c r="AA47" s="52" t="e">
        <f t="shared" si="38"/>
        <v>#DIV/0!</v>
      </c>
      <c r="AB47" s="52" t="e">
        <f t="shared" si="38"/>
        <v>#DIV/0!</v>
      </c>
      <c r="AC47" s="52" t="e">
        <f t="shared" si="38"/>
        <v>#DIV/0!</v>
      </c>
      <c r="AD47" s="52" t="e">
        <f t="shared" si="38"/>
        <v>#DIV/0!</v>
      </c>
      <c r="AE47" s="52" t="e">
        <f t="shared" si="38"/>
        <v>#DIV/0!</v>
      </c>
      <c r="AF47" s="52" t="e">
        <f t="shared" si="38"/>
        <v>#DIV/0!</v>
      </c>
      <c r="AG47" s="52" t="e">
        <f t="shared" si="38"/>
        <v>#DIV/0!</v>
      </c>
      <c r="AH47" s="52" t="e">
        <f t="shared" si="38"/>
        <v>#DIV/0!</v>
      </c>
      <c r="AI47" s="52" t="e">
        <f t="shared" si="38"/>
        <v>#DIV/0!</v>
      </c>
      <c r="AJ47" s="52" t="e">
        <f t="shared" si="38"/>
        <v>#DIV/0!</v>
      </c>
      <c r="AK47" s="52" t="e">
        <f t="shared" si="38"/>
        <v>#DIV/0!</v>
      </c>
      <c r="AL47" s="52" t="e">
        <f t="shared" si="38"/>
        <v>#DIV/0!</v>
      </c>
      <c r="AM47" s="55" t="e">
        <f t="shared" si="6"/>
        <v>#DIV/0!</v>
      </c>
    </row>
    <row r="48" spans="1:39" ht="14.25" x14ac:dyDescent="0.2">
      <c r="A48" s="57" t="s">
        <v>32</v>
      </c>
      <c r="B48" s="118" t="s">
        <v>62</v>
      </c>
      <c r="C48" s="57" t="s">
        <v>7</v>
      </c>
      <c r="D48" s="57"/>
      <c r="E48" s="59"/>
      <c r="F48" s="57"/>
      <c r="G48" s="56">
        <v>0</v>
      </c>
      <c r="H48" s="75"/>
      <c r="I48" s="52" t="e">
        <f t="shared" si="34"/>
        <v>#DIV/0!</v>
      </c>
      <c r="J48" s="52" t="e">
        <f t="shared" si="35"/>
        <v>#DIV/0!</v>
      </c>
      <c r="K48" s="74">
        <f>IF((K47&gt;0),($C$11-SUM(K15:K47)),$C$11-SUM(K15:K46))</f>
        <v>0</v>
      </c>
      <c r="L48" s="74">
        <f t="shared" ref="L48:V48" si="41">IF((L47&gt;0),($C$11-SUM(L15:L47)),$C$11-SUM(L15:L46))</f>
        <v>0</v>
      </c>
      <c r="M48" s="74">
        <f t="shared" si="41"/>
        <v>0</v>
      </c>
      <c r="N48" s="74">
        <f t="shared" si="41"/>
        <v>0</v>
      </c>
      <c r="O48" s="74">
        <f t="shared" si="41"/>
        <v>0</v>
      </c>
      <c r="P48" s="74">
        <f t="shared" si="41"/>
        <v>0</v>
      </c>
      <c r="Q48" s="74">
        <f t="shared" si="41"/>
        <v>0</v>
      </c>
      <c r="R48" s="74">
        <f t="shared" si="41"/>
        <v>0</v>
      </c>
      <c r="S48" s="74">
        <f t="shared" si="41"/>
        <v>0</v>
      </c>
      <c r="T48" s="74">
        <f t="shared" si="41"/>
        <v>0</v>
      </c>
      <c r="U48" s="74">
        <f t="shared" si="41"/>
        <v>0</v>
      </c>
      <c r="V48" s="74">
        <f t="shared" si="41"/>
        <v>0</v>
      </c>
      <c r="W48" s="54">
        <f t="shared" si="3"/>
        <v>0</v>
      </c>
      <c r="X48" s="31"/>
      <c r="Z48" s="2">
        <f t="shared" si="4"/>
        <v>0</v>
      </c>
      <c r="AA48" s="52" t="e">
        <f t="shared" si="38"/>
        <v>#DIV/0!</v>
      </c>
      <c r="AB48" s="52" t="e">
        <f t="shared" si="38"/>
        <v>#DIV/0!</v>
      </c>
      <c r="AC48" s="52" t="e">
        <f t="shared" si="38"/>
        <v>#DIV/0!</v>
      </c>
      <c r="AD48" s="52" t="e">
        <f t="shared" si="38"/>
        <v>#DIV/0!</v>
      </c>
      <c r="AE48" s="52" t="e">
        <f t="shared" si="38"/>
        <v>#DIV/0!</v>
      </c>
      <c r="AF48" s="52" t="e">
        <f t="shared" si="38"/>
        <v>#DIV/0!</v>
      </c>
      <c r="AG48" s="52" t="e">
        <f t="shared" si="38"/>
        <v>#DIV/0!</v>
      </c>
      <c r="AH48" s="52" t="e">
        <f t="shared" si="38"/>
        <v>#DIV/0!</v>
      </c>
      <c r="AI48" s="52" t="e">
        <f t="shared" si="38"/>
        <v>#DIV/0!</v>
      </c>
      <c r="AJ48" s="52" t="e">
        <f t="shared" si="38"/>
        <v>#DIV/0!</v>
      </c>
      <c r="AK48" s="52" t="e">
        <f t="shared" si="38"/>
        <v>#DIV/0!</v>
      </c>
      <c r="AL48" s="52" t="e">
        <f t="shared" si="38"/>
        <v>#DIV/0!</v>
      </c>
      <c r="AM48" s="55" t="e">
        <f t="shared" si="6"/>
        <v>#DIV/0!</v>
      </c>
    </row>
    <row r="49" spans="1:39" ht="14.25" x14ac:dyDescent="0.2">
      <c r="A49" s="57" t="s">
        <v>6</v>
      </c>
      <c r="B49" s="58"/>
      <c r="C49" s="58"/>
      <c r="D49" s="58"/>
      <c r="E49" s="58"/>
      <c r="F49" s="57"/>
      <c r="G49" s="56">
        <v>0</v>
      </c>
      <c r="H49" s="75"/>
      <c r="I49" s="52" t="e">
        <f t="shared" si="34"/>
        <v>#DIV/0!</v>
      </c>
      <c r="J49" s="52" t="e">
        <f t="shared" si="35"/>
        <v>#DIV/0!</v>
      </c>
      <c r="K49" s="60"/>
      <c r="L49" s="60"/>
      <c r="M49" s="60"/>
      <c r="N49" s="60"/>
      <c r="O49" s="60"/>
      <c r="P49" s="60"/>
      <c r="Q49" s="60"/>
      <c r="R49" s="60"/>
      <c r="S49" s="60"/>
      <c r="T49" s="60"/>
      <c r="U49" s="60"/>
      <c r="V49" s="60"/>
      <c r="W49" s="54">
        <f t="shared" si="3"/>
        <v>0</v>
      </c>
      <c r="X49" s="61"/>
      <c r="Z49" s="2">
        <f t="shared" si="4"/>
        <v>0</v>
      </c>
      <c r="AA49" s="52" t="e">
        <f t="shared" si="38"/>
        <v>#DIV/0!</v>
      </c>
      <c r="AB49" s="52" t="e">
        <f t="shared" si="38"/>
        <v>#DIV/0!</v>
      </c>
      <c r="AC49" s="52" t="e">
        <f t="shared" si="38"/>
        <v>#DIV/0!</v>
      </c>
      <c r="AD49" s="52" t="e">
        <f t="shared" si="38"/>
        <v>#DIV/0!</v>
      </c>
      <c r="AE49" s="52" t="e">
        <f t="shared" si="38"/>
        <v>#DIV/0!</v>
      </c>
      <c r="AF49" s="52" t="e">
        <f t="shared" si="38"/>
        <v>#DIV/0!</v>
      </c>
      <c r="AG49" s="52" t="e">
        <f t="shared" si="38"/>
        <v>#DIV/0!</v>
      </c>
      <c r="AH49" s="52" t="e">
        <f t="shared" si="38"/>
        <v>#DIV/0!</v>
      </c>
      <c r="AI49" s="52" t="e">
        <f t="shared" si="38"/>
        <v>#DIV/0!</v>
      </c>
      <c r="AJ49" s="52" t="e">
        <f t="shared" si="38"/>
        <v>#DIV/0!</v>
      </c>
      <c r="AK49" s="52" t="e">
        <f t="shared" si="38"/>
        <v>#DIV/0!</v>
      </c>
      <c r="AL49" s="52" t="e">
        <f t="shared" si="38"/>
        <v>#DIV/0!</v>
      </c>
      <c r="AM49" s="55" t="e">
        <f t="shared" si="6"/>
        <v>#DIV/0!</v>
      </c>
    </row>
    <row r="50" spans="1:39" s="23" customFormat="1" x14ac:dyDescent="0.25">
      <c r="A50" s="62"/>
      <c r="B50" s="63" t="s">
        <v>1</v>
      </c>
      <c r="C50" s="63"/>
      <c r="D50" s="63"/>
      <c r="E50" s="63"/>
      <c r="F50" s="62"/>
      <c r="G50" s="64">
        <f>SUM(G15:G49)</f>
        <v>0</v>
      </c>
      <c r="H50" s="79">
        <f>SUM(H15:H49)</f>
        <v>0</v>
      </c>
      <c r="I50" s="56" t="e">
        <f>SUM(I15:I49)</f>
        <v>#DIV/0!</v>
      </c>
      <c r="J50" s="56" t="e">
        <f>SUM(J15:J49)</f>
        <v>#DIV/0!</v>
      </c>
      <c r="K50" s="54">
        <f>SUM(K15:K48)</f>
        <v>0</v>
      </c>
      <c r="L50" s="54">
        <f t="shared" ref="L50:V50" si="42">SUM(L15:L48)</f>
        <v>0</v>
      </c>
      <c r="M50" s="54">
        <f t="shared" si="42"/>
        <v>0</v>
      </c>
      <c r="N50" s="54">
        <f t="shared" si="42"/>
        <v>0</v>
      </c>
      <c r="O50" s="54">
        <f t="shared" si="42"/>
        <v>0</v>
      </c>
      <c r="P50" s="54">
        <f t="shared" si="42"/>
        <v>0</v>
      </c>
      <c r="Q50" s="54">
        <f t="shared" si="42"/>
        <v>0</v>
      </c>
      <c r="R50" s="54">
        <f t="shared" si="42"/>
        <v>0</v>
      </c>
      <c r="S50" s="54">
        <f t="shared" si="42"/>
        <v>0</v>
      </c>
      <c r="T50" s="54">
        <f t="shared" si="42"/>
        <v>0</v>
      </c>
      <c r="U50" s="54">
        <f t="shared" si="42"/>
        <v>0</v>
      </c>
      <c r="V50" s="54">
        <f t="shared" si="42"/>
        <v>0</v>
      </c>
      <c r="W50" s="65">
        <f t="shared" si="3"/>
        <v>0</v>
      </c>
      <c r="X50" s="66"/>
      <c r="AA50" s="55" t="e">
        <f t="shared" ref="AA50:AM50" si="43">SUM(AA15:AA49)-AA44</f>
        <v>#DIV/0!</v>
      </c>
      <c r="AB50" s="55" t="e">
        <f t="shared" si="43"/>
        <v>#DIV/0!</v>
      </c>
      <c r="AC50" s="55" t="e">
        <f t="shared" si="43"/>
        <v>#DIV/0!</v>
      </c>
      <c r="AD50" s="55" t="e">
        <f t="shared" si="43"/>
        <v>#DIV/0!</v>
      </c>
      <c r="AE50" s="55" t="e">
        <f t="shared" si="43"/>
        <v>#DIV/0!</v>
      </c>
      <c r="AF50" s="55" t="e">
        <f t="shared" si="43"/>
        <v>#DIV/0!</v>
      </c>
      <c r="AG50" s="55" t="e">
        <f t="shared" si="43"/>
        <v>#DIV/0!</v>
      </c>
      <c r="AH50" s="55" t="e">
        <f t="shared" si="43"/>
        <v>#DIV/0!</v>
      </c>
      <c r="AI50" s="55" t="e">
        <f t="shared" si="43"/>
        <v>#DIV/0!</v>
      </c>
      <c r="AJ50" s="55" t="e">
        <f t="shared" si="43"/>
        <v>#DIV/0!</v>
      </c>
      <c r="AK50" s="55" t="e">
        <f t="shared" si="43"/>
        <v>#DIV/0!</v>
      </c>
      <c r="AL50" s="55" t="e">
        <f t="shared" si="43"/>
        <v>#DIV/0!</v>
      </c>
      <c r="AM50" s="55" t="e">
        <f t="shared" si="43"/>
        <v>#DIV/0!</v>
      </c>
    </row>
    <row r="51" spans="1:39" x14ac:dyDescent="0.25">
      <c r="A51" s="34"/>
      <c r="B51" s="35"/>
      <c r="C51" s="35"/>
      <c r="D51" s="35"/>
      <c r="E51" s="35"/>
      <c r="F51" s="34"/>
      <c r="G51" s="34"/>
      <c r="H51" s="36" t="s">
        <v>18</v>
      </c>
      <c r="I51" s="34"/>
      <c r="J51" s="34" t="e">
        <f>-(E7/L51)</f>
        <v>#DIV/0!</v>
      </c>
      <c r="K51" s="67">
        <f>K50+$C$13</f>
        <v>0</v>
      </c>
      <c r="L51" s="67">
        <f t="shared" ref="L51:V51" si="44">L50+$C$13</f>
        <v>0</v>
      </c>
      <c r="M51" s="67">
        <f t="shared" si="44"/>
        <v>0</v>
      </c>
      <c r="N51" s="67">
        <f t="shared" si="44"/>
        <v>0</v>
      </c>
      <c r="O51" s="67">
        <f t="shared" si="44"/>
        <v>0</v>
      </c>
      <c r="P51" s="67">
        <f t="shared" si="44"/>
        <v>0</v>
      </c>
      <c r="Q51" s="67">
        <f t="shared" si="44"/>
        <v>0</v>
      </c>
      <c r="R51" s="67">
        <f>R50+$C$13</f>
        <v>0</v>
      </c>
      <c r="S51" s="67">
        <f t="shared" si="44"/>
        <v>0</v>
      </c>
      <c r="T51" s="67">
        <f t="shared" si="44"/>
        <v>0</v>
      </c>
      <c r="U51" s="67">
        <f t="shared" si="44"/>
        <v>0</v>
      </c>
      <c r="V51" s="67">
        <f t="shared" si="44"/>
        <v>0</v>
      </c>
      <c r="W51" s="68">
        <f t="shared" si="3"/>
        <v>0</v>
      </c>
      <c r="AA51" s="69"/>
      <c r="AB51" s="69"/>
      <c r="AC51" s="69"/>
      <c r="AD51" s="69"/>
      <c r="AE51" s="69"/>
      <c r="AF51" s="69"/>
      <c r="AG51" s="69"/>
      <c r="AH51" s="69"/>
      <c r="AI51" s="69"/>
      <c r="AJ51" s="69"/>
      <c r="AK51" s="69"/>
      <c r="AL51" s="69"/>
      <c r="AM51" s="70"/>
    </row>
    <row r="52" spans="1:39" x14ac:dyDescent="0.25">
      <c r="A52" s="34"/>
      <c r="B52" s="35"/>
      <c r="C52" s="35"/>
      <c r="D52" s="35"/>
      <c r="E52" s="35"/>
      <c r="F52" s="34"/>
      <c r="G52" s="34"/>
      <c r="H52" s="34"/>
      <c r="I52" s="37"/>
      <c r="J52" s="37"/>
      <c r="K52" s="34"/>
      <c r="L52" s="103"/>
      <c r="M52" s="34"/>
      <c r="N52" s="34"/>
      <c r="O52" s="34"/>
      <c r="P52" s="34"/>
      <c r="Q52" s="34"/>
      <c r="R52" s="34"/>
      <c r="S52" s="34"/>
      <c r="T52" s="34"/>
      <c r="U52" s="34"/>
      <c r="V52" s="34"/>
    </row>
    <row r="53" spans="1:39" x14ac:dyDescent="0.25">
      <c r="A53" s="2"/>
      <c r="J53" s="3" t="s">
        <v>45</v>
      </c>
      <c r="K53" s="44">
        <f>SUM(K15:K44)</f>
        <v>0</v>
      </c>
      <c r="L53" s="44">
        <f>SUM(L15:L44)+K55+K53</f>
        <v>0</v>
      </c>
      <c r="M53" s="44">
        <f t="shared" ref="M53:V53" si="45">L53+SUM(M15:M44)+L55</f>
        <v>0</v>
      </c>
      <c r="N53" s="44">
        <f t="shared" si="45"/>
        <v>0</v>
      </c>
      <c r="O53" s="44">
        <f t="shared" si="45"/>
        <v>0</v>
      </c>
      <c r="P53" s="44">
        <f t="shared" si="45"/>
        <v>0</v>
      </c>
      <c r="Q53" s="44">
        <f t="shared" si="45"/>
        <v>0</v>
      </c>
      <c r="R53" s="44">
        <f t="shared" si="45"/>
        <v>0</v>
      </c>
      <c r="S53" s="44">
        <f t="shared" si="45"/>
        <v>0</v>
      </c>
      <c r="T53" s="44">
        <f t="shared" si="45"/>
        <v>0</v>
      </c>
      <c r="U53" s="44">
        <f t="shared" si="45"/>
        <v>0</v>
      </c>
      <c r="V53" s="44">
        <f t="shared" si="45"/>
        <v>0</v>
      </c>
      <c r="W53" s="99">
        <f>SUM(W15:W47)</f>
        <v>0</v>
      </c>
      <c r="Y53" s="92"/>
      <c r="Z53" s="92"/>
      <c r="AA53" s="111" t="s">
        <v>40</v>
      </c>
      <c r="AB53" s="112"/>
      <c r="AC53" s="112"/>
      <c r="AD53" s="112"/>
      <c r="AE53" s="112"/>
      <c r="AF53" s="112"/>
      <c r="AG53" s="112"/>
      <c r="AH53" s="112"/>
      <c r="AI53" s="92"/>
      <c r="AJ53" s="92"/>
      <c r="AK53" s="92"/>
      <c r="AL53" s="92"/>
      <c r="AM53" s="92"/>
    </row>
    <row r="54" spans="1:39" x14ac:dyDescent="0.25">
      <c r="A54" s="2"/>
      <c r="J54" s="3" t="s">
        <v>44</v>
      </c>
      <c r="K54" s="44">
        <f>J12</f>
        <v>11475</v>
      </c>
      <c r="L54" s="44">
        <f>$J$12*2</f>
        <v>22950</v>
      </c>
      <c r="M54" s="44">
        <f>$J$12*3</f>
        <v>34425</v>
      </c>
      <c r="N54" s="44">
        <f>$J$12*4</f>
        <v>45900</v>
      </c>
      <c r="O54" s="44">
        <f>$J$12*5</f>
        <v>57375</v>
      </c>
      <c r="P54" s="44">
        <f>$J$12*6</f>
        <v>68850</v>
      </c>
      <c r="Q54" s="44">
        <f>$J$12*7</f>
        <v>80325</v>
      </c>
      <c r="R54" s="44">
        <f>$J$12*8</f>
        <v>91800</v>
      </c>
      <c r="S54" s="44">
        <f>$J$12*9</f>
        <v>103275</v>
      </c>
      <c r="T54" s="44">
        <f>$J$12*10</f>
        <v>114750</v>
      </c>
      <c r="U54" s="44">
        <f>$J$12*11</f>
        <v>126225</v>
      </c>
      <c r="V54" s="44">
        <f>$J$12*12</f>
        <v>137700</v>
      </c>
      <c r="Y54" s="92"/>
      <c r="Z54" s="92" t="s">
        <v>50</v>
      </c>
      <c r="AA54" s="107"/>
      <c r="AB54" s="108"/>
      <c r="AC54" s="108"/>
      <c r="AD54" s="108"/>
      <c r="AE54" s="108"/>
      <c r="AF54" s="108"/>
      <c r="AG54" s="108"/>
      <c r="AH54" s="108"/>
      <c r="AI54" s="92"/>
      <c r="AJ54" s="92"/>
      <c r="AK54" s="92"/>
      <c r="AL54" s="92"/>
      <c r="AM54" s="92"/>
    </row>
    <row r="55" spans="1:39" x14ac:dyDescent="0.25">
      <c r="A55" s="2"/>
      <c r="J55" s="98" t="s">
        <v>46</v>
      </c>
      <c r="K55" s="44">
        <f>IF((K53&gt;=K54),0,IF(($C$11&lt;=$J$12),$C$11-SUM(K15:K44),IF((($C$11&gt;$J$12)),K54-K53,0)))</f>
        <v>0</v>
      </c>
      <c r="L55" s="44">
        <f t="shared" ref="L55:V55" si="46">IF((L53&gt;=L54),0,IF(($C$11&lt;=$J$12),$C$11-SUM(L15:L44),IF((($C$11&gt;$J$12)),L54-L53,0)))</f>
        <v>0</v>
      </c>
      <c r="M55" s="44">
        <f t="shared" si="46"/>
        <v>0</v>
      </c>
      <c r="N55" s="44">
        <f t="shared" si="46"/>
        <v>0</v>
      </c>
      <c r="O55" s="44">
        <f t="shared" si="46"/>
        <v>0</v>
      </c>
      <c r="P55" s="44">
        <f t="shared" si="46"/>
        <v>0</v>
      </c>
      <c r="Q55" s="44">
        <f t="shared" si="46"/>
        <v>0</v>
      </c>
      <c r="R55" s="44">
        <f t="shared" si="46"/>
        <v>0</v>
      </c>
      <c r="S55" s="44">
        <f t="shared" si="46"/>
        <v>0</v>
      </c>
      <c r="T55" s="44">
        <f t="shared" si="46"/>
        <v>0</v>
      </c>
      <c r="U55" s="44">
        <f t="shared" si="46"/>
        <v>0</v>
      </c>
      <c r="V55" s="44">
        <f t="shared" si="46"/>
        <v>0</v>
      </c>
      <c r="Y55" s="92"/>
      <c r="Z55" s="92" t="s">
        <v>34</v>
      </c>
      <c r="AA55" s="106">
        <f>SUM(K15:K44)</f>
        <v>0</v>
      </c>
      <c r="AB55" s="106">
        <f t="shared" ref="AB55:AL55" si="47">SUM(L15:L44)</f>
        <v>0</v>
      </c>
      <c r="AC55" s="106">
        <f t="shared" si="47"/>
        <v>0</v>
      </c>
      <c r="AD55" s="106">
        <f t="shared" si="47"/>
        <v>0</v>
      </c>
      <c r="AE55" s="106">
        <f t="shared" si="47"/>
        <v>0</v>
      </c>
      <c r="AF55" s="106">
        <f t="shared" si="47"/>
        <v>0</v>
      </c>
      <c r="AG55" s="106">
        <f t="shared" si="47"/>
        <v>0</v>
      </c>
      <c r="AH55" s="106">
        <f t="shared" si="47"/>
        <v>0</v>
      </c>
      <c r="AI55" s="106">
        <f t="shared" si="47"/>
        <v>0</v>
      </c>
      <c r="AJ55" s="106">
        <f t="shared" si="47"/>
        <v>0</v>
      </c>
      <c r="AK55" s="106">
        <f t="shared" si="47"/>
        <v>0</v>
      </c>
      <c r="AL55" s="106">
        <f t="shared" si="47"/>
        <v>0</v>
      </c>
      <c r="AM55" s="92"/>
    </row>
    <row r="56" spans="1:39" x14ac:dyDescent="0.25">
      <c r="A56" s="3" t="s">
        <v>8</v>
      </c>
      <c r="H56" s="3" t="s">
        <v>29</v>
      </c>
      <c r="K56" s="24"/>
      <c r="Q56" s="24"/>
      <c r="W56" s="71"/>
      <c r="Y56" s="92"/>
      <c r="Z56" s="92" t="s">
        <v>51</v>
      </c>
      <c r="AA56" s="109">
        <f>SUM(K47:K49)</f>
        <v>0</v>
      </c>
      <c r="AB56" s="109">
        <f t="shared" ref="AB56:AL56" si="48">SUM(L47:L49)</f>
        <v>0</v>
      </c>
      <c r="AC56" s="109">
        <f t="shared" si="48"/>
        <v>0</v>
      </c>
      <c r="AD56" s="109">
        <f t="shared" si="48"/>
        <v>0</v>
      </c>
      <c r="AE56" s="109">
        <f t="shared" si="48"/>
        <v>0</v>
      </c>
      <c r="AF56" s="109">
        <f t="shared" si="48"/>
        <v>0</v>
      </c>
      <c r="AG56" s="109">
        <f t="shared" si="48"/>
        <v>0</v>
      </c>
      <c r="AH56" s="109">
        <f t="shared" si="48"/>
        <v>0</v>
      </c>
      <c r="AI56" s="109">
        <f t="shared" si="48"/>
        <v>0</v>
      </c>
      <c r="AJ56" s="109">
        <f t="shared" si="48"/>
        <v>0</v>
      </c>
      <c r="AK56" s="109">
        <f t="shared" si="48"/>
        <v>0</v>
      </c>
      <c r="AL56" s="109">
        <f t="shared" si="48"/>
        <v>0</v>
      </c>
      <c r="AM56" s="92"/>
    </row>
    <row r="57" spans="1:39" x14ac:dyDescent="0.25">
      <c r="A57" s="25" t="s">
        <v>9</v>
      </c>
      <c r="B57" s="25" t="s">
        <v>10</v>
      </c>
      <c r="C57" s="25" t="s">
        <v>11</v>
      </c>
      <c r="D57" s="25"/>
      <c r="E57" s="25" t="s">
        <v>12</v>
      </c>
      <c r="F57" s="25" t="s">
        <v>13</v>
      </c>
      <c r="G57" s="25" t="s">
        <v>14</v>
      </c>
      <c r="H57" s="4" t="s">
        <v>30</v>
      </c>
      <c r="I57" s="4" t="s">
        <v>31</v>
      </c>
      <c r="J57" s="4" t="s">
        <v>31</v>
      </c>
      <c r="W57" s="71"/>
      <c r="X57" s="3" t="s">
        <v>49</v>
      </c>
      <c r="Y57" s="92"/>
      <c r="Z57" s="92" t="s">
        <v>52</v>
      </c>
      <c r="AA57" s="106">
        <f t="shared" ref="AA57" si="49">(K45+K46)</f>
        <v>0</v>
      </c>
      <c r="AB57" s="106">
        <f t="shared" ref="AB57" si="50">(L45+L46)</f>
        <v>0</v>
      </c>
      <c r="AC57" s="106">
        <f t="shared" ref="AC57" si="51">(M45+M46)</f>
        <v>0</v>
      </c>
      <c r="AD57" s="106">
        <f t="shared" ref="AD57" si="52">(N45+N46)</f>
        <v>0</v>
      </c>
      <c r="AE57" s="106">
        <f t="shared" ref="AE57" si="53">(O45+O46)</f>
        <v>0</v>
      </c>
      <c r="AF57" s="106">
        <f t="shared" ref="AF57" si="54">(P45+P46)</f>
        <v>0</v>
      </c>
      <c r="AG57" s="106">
        <f t="shared" ref="AG57" si="55">(Q45+Q46)</f>
        <v>0</v>
      </c>
      <c r="AH57" s="106">
        <f t="shared" ref="AH57" si="56">(R45+R46)</f>
        <v>0</v>
      </c>
      <c r="AI57" s="106">
        <f t="shared" ref="AI57" si="57">(S45+S46)</f>
        <v>0</v>
      </c>
      <c r="AJ57" s="106">
        <f t="shared" ref="AJ57" si="58">(T45+T46)</f>
        <v>0</v>
      </c>
      <c r="AK57" s="106">
        <f t="shared" ref="AK57" si="59">(U45+U46)</f>
        <v>0</v>
      </c>
      <c r="AL57" s="106">
        <f t="shared" ref="AL57" si="60">(V45+V46)</f>
        <v>0</v>
      </c>
      <c r="AM57" s="92"/>
    </row>
    <row r="58" spans="1:39" x14ac:dyDescent="0.25">
      <c r="F58" s="72"/>
      <c r="W58" s="73"/>
      <c r="Y58" s="92"/>
      <c r="Z58" s="92" t="s">
        <v>34</v>
      </c>
      <c r="AA58" s="106">
        <f t="shared" ref="AA58:AL58" si="61">AA55*12</f>
        <v>0</v>
      </c>
      <c r="AB58" s="106">
        <f t="shared" si="61"/>
        <v>0</v>
      </c>
      <c r="AC58" s="106">
        <f t="shared" si="61"/>
        <v>0</v>
      </c>
      <c r="AD58" s="106">
        <f t="shared" si="61"/>
        <v>0</v>
      </c>
      <c r="AE58" s="106">
        <f t="shared" si="61"/>
        <v>0</v>
      </c>
      <c r="AF58" s="106">
        <f t="shared" si="61"/>
        <v>0</v>
      </c>
      <c r="AG58" s="106">
        <f t="shared" si="61"/>
        <v>0</v>
      </c>
      <c r="AH58" s="106">
        <f t="shared" si="61"/>
        <v>0</v>
      </c>
      <c r="AI58" s="106">
        <f t="shared" si="61"/>
        <v>0</v>
      </c>
      <c r="AJ58" s="106">
        <f t="shared" si="61"/>
        <v>0</v>
      </c>
      <c r="AK58" s="106">
        <f t="shared" si="61"/>
        <v>0</v>
      </c>
      <c r="AL58" s="106">
        <f t="shared" si="61"/>
        <v>0</v>
      </c>
      <c r="AM58" s="92"/>
    </row>
    <row r="59" spans="1:39" x14ac:dyDescent="0.25">
      <c r="F59" s="72"/>
      <c r="W59" s="71"/>
      <c r="Y59" s="92"/>
      <c r="Z59" s="92" t="s">
        <v>51</v>
      </c>
      <c r="AA59" s="106">
        <f t="shared" ref="AA59:AL59" si="62">AA56*12</f>
        <v>0</v>
      </c>
      <c r="AB59" s="106">
        <f t="shared" si="62"/>
        <v>0</v>
      </c>
      <c r="AC59" s="106">
        <f t="shared" si="62"/>
        <v>0</v>
      </c>
      <c r="AD59" s="106">
        <f t="shared" si="62"/>
        <v>0</v>
      </c>
      <c r="AE59" s="106">
        <f t="shared" si="62"/>
        <v>0</v>
      </c>
      <c r="AF59" s="106">
        <f t="shared" si="62"/>
        <v>0</v>
      </c>
      <c r="AG59" s="106">
        <f t="shared" si="62"/>
        <v>0</v>
      </c>
      <c r="AH59" s="106">
        <f t="shared" si="62"/>
        <v>0</v>
      </c>
      <c r="AI59" s="106">
        <f t="shared" si="62"/>
        <v>0</v>
      </c>
      <c r="AJ59" s="106">
        <f t="shared" si="62"/>
        <v>0</v>
      </c>
      <c r="AK59" s="106">
        <f t="shared" si="62"/>
        <v>0</v>
      </c>
      <c r="AL59" s="106">
        <f t="shared" si="62"/>
        <v>0</v>
      </c>
      <c r="AM59" s="92"/>
    </row>
    <row r="60" spans="1:39" x14ac:dyDescent="0.25">
      <c r="F60" s="72"/>
      <c r="W60" s="71"/>
      <c r="Y60" s="92"/>
      <c r="Z60" s="92" t="s">
        <v>52</v>
      </c>
      <c r="AA60" s="106">
        <f t="shared" ref="AA60:AL60" si="63">AA57*12</f>
        <v>0</v>
      </c>
      <c r="AB60" s="106">
        <f t="shared" si="63"/>
        <v>0</v>
      </c>
      <c r="AC60" s="106">
        <f t="shared" si="63"/>
        <v>0</v>
      </c>
      <c r="AD60" s="106">
        <f t="shared" si="63"/>
        <v>0</v>
      </c>
      <c r="AE60" s="106">
        <f t="shared" si="63"/>
        <v>0</v>
      </c>
      <c r="AF60" s="106">
        <f t="shared" si="63"/>
        <v>0</v>
      </c>
      <c r="AG60" s="106">
        <f t="shared" si="63"/>
        <v>0</v>
      </c>
      <c r="AH60" s="106">
        <f t="shared" si="63"/>
        <v>0</v>
      </c>
      <c r="AI60" s="106">
        <f t="shared" si="63"/>
        <v>0</v>
      </c>
      <c r="AJ60" s="106">
        <f t="shared" si="63"/>
        <v>0</v>
      </c>
      <c r="AK60" s="106">
        <f t="shared" si="63"/>
        <v>0</v>
      </c>
      <c r="AL60" s="106">
        <f t="shared" si="63"/>
        <v>0</v>
      </c>
      <c r="AM60" s="92"/>
    </row>
    <row r="61" spans="1:39" x14ac:dyDescent="0.25">
      <c r="F61" s="72"/>
      <c r="N61" s="77"/>
      <c r="W61" s="71"/>
      <c r="Y61" s="92" t="s">
        <v>6</v>
      </c>
      <c r="Z61" s="92"/>
      <c r="AA61" s="107"/>
      <c r="AB61" s="108"/>
      <c r="AC61" s="108"/>
      <c r="AD61" s="108"/>
      <c r="AE61" s="108"/>
      <c r="AF61" s="108"/>
      <c r="AG61" s="108"/>
      <c r="AH61" s="108"/>
      <c r="AI61" s="92"/>
      <c r="AJ61" s="92"/>
      <c r="AK61" s="92"/>
      <c r="AL61" s="92"/>
      <c r="AM61" s="92"/>
    </row>
    <row r="62" spans="1:39" x14ac:dyDescent="0.25">
      <c r="F62" s="72"/>
      <c r="N62" s="77"/>
      <c r="W62" s="71"/>
      <c r="Y62" s="92" t="s">
        <v>6</v>
      </c>
      <c r="Z62" s="92"/>
      <c r="AA62" s="93">
        <v>44013</v>
      </c>
      <c r="AB62" s="93">
        <v>44044</v>
      </c>
      <c r="AC62" s="93">
        <v>44075</v>
      </c>
      <c r="AD62" s="93">
        <v>44105</v>
      </c>
      <c r="AE62" s="93">
        <v>44136</v>
      </c>
      <c r="AF62" s="93">
        <v>44166</v>
      </c>
      <c r="AG62" s="93">
        <v>44197</v>
      </c>
      <c r="AH62" s="93">
        <v>44228</v>
      </c>
      <c r="AI62" s="93">
        <v>44256</v>
      </c>
      <c r="AJ62" s="93">
        <v>44287</v>
      </c>
      <c r="AK62" s="93">
        <v>44317</v>
      </c>
      <c r="AL62" s="93">
        <v>44348</v>
      </c>
      <c r="AM62" s="94" t="s">
        <v>38</v>
      </c>
    </row>
    <row r="63" spans="1:39" x14ac:dyDescent="0.25">
      <c r="F63" s="72"/>
      <c r="W63" s="71"/>
      <c r="Y63" s="92" t="s">
        <v>6</v>
      </c>
      <c r="Z63" s="92">
        <f t="shared" ref="Z63:Z94" si="64">X15</f>
        <v>0</v>
      </c>
      <c r="AA63" s="95" t="e">
        <f t="shared" ref="AA63:AA92" si="65">K15/$AA$55</f>
        <v>#DIV/0!</v>
      </c>
      <c r="AB63" s="95" t="e">
        <f t="shared" ref="AB63:AB92" si="66">L15/$AB$55</f>
        <v>#DIV/0!</v>
      </c>
      <c r="AC63" s="95" t="e">
        <f t="shared" ref="AC63:AC92" si="67">M15/$AC$55</f>
        <v>#DIV/0!</v>
      </c>
      <c r="AD63" s="95" t="e">
        <f t="shared" ref="AD63:AD92" si="68">N15/$AD$55</f>
        <v>#DIV/0!</v>
      </c>
      <c r="AE63" s="95" t="e">
        <f t="shared" ref="AE63:AE92" si="69">O15/$AE$55</f>
        <v>#DIV/0!</v>
      </c>
      <c r="AF63" s="95" t="e">
        <f t="shared" ref="AF63:AF92" si="70">P15/$AF$55</f>
        <v>#DIV/0!</v>
      </c>
      <c r="AG63" s="95" t="e">
        <f t="shared" ref="AG63:AG92" si="71">Q15/$AG$55</f>
        <v>#DIV/0!</v>
      </c>
      <c r="AH63" s="95" t="e">
        <f t="shared" ref="AH63:AH92" si="72">R15/$AH$55</f>
        <v>#DIV/0!</v>
      </c>
      <c r="AI63" s="95" t="e">
        <f t="shared" ref="AI63:AI92" si="73">S15/$AI$55</f>
        <v>#DIV/0!</v>
      </c>
      <c r="AJ63" s="95" t="e">
        <f t="shared" ref="AJ63:AJ92" si="74">T15/$AJ$55</f>
        <v>#DIV/0!</v>
      </c>
      <c r="AK63" s="95" t="e">
        <f t="shared" ref="AK63:AK92" si="75">U15/$AK$55</f>
        <v>#DIV/0!</v>
      </c>
      <c r="AL63" s="95" t="e">
        <f t="shared" ref="AL63:AL92" si="76">V15/$AL$55</f>
        <v>#DIV/0!</v>
      </c>
      <c r="AM63" s="96" t="e">
        <f t="shared" ref="AM63:AM98" si="77">AVERAGE(AA63:AL63)</f>
        <v>#DIV/0!</v>
      </c>
    </row>
    <row r="64" spans="1:39" x14ac:dyDescent="0.25">
      <c r="Y64" s="92" t="s">
        <v>6</v>
      </c>
      <c r="Z64" s="92">
        <f t="shared" si="64"/>
        <v>0</v>
      </c>
      <c r="AA64" s="95" t="e">
        <f t="shared" si="65"/>
        <v>#DIV/0!</v>
      </c>
      <c r="AB64" s="95" t="e">
        <f t="shared" si="66"/>
        <v>#DIV/0!</v>
      </c>
      <c r="AC64" s="95" t="e">
        <f t="shared" si="67"/>
        <v>#DIV/0!</v>
      </c>
      <c r="AD64" s="95" t="e">
        <f t="shared" si="68"/>
        <v>#DIV/0!</v>
      </c>
      <c r="AE64" s="95" t="e">
        <f t="shared" si="69"/>
        <v>#DIV/0!</v>
      </c>
      <c r="AF64" s="95" t="e">
        <f t="shared" si="70"/>
        <v>#DIV/0!</v>
      </c>
      <c r="AG64" s="95" t="e">
        <f t="shared" si="71"/>
        <v>#DIV/0!</v>
      </c>
      <c r="AH64" s="95" t="e">
        <f t="shared" si="72"/>
        <v>#DIV/0!</v>
      </c>
      <c r="AI64" s="95" t="e">
        <f t="shared" si="73"/>
        <v>#DIV/0!</v>
      </c>
      <c r="AJ64" s="95" t="e">
        <f t="shared" si="74"/>
        <v>#DIV/0!</v>
      </c>
      <c r="AK64" s="95" t="e">
        <f t="shared" si="75"/>
        <v>#DIV/0!</v>
      </c>
      <c r="AL64" s="95" t="e">
        <f t="shared" si="76"/>
        <v>#DIV/0!</v>
      </c>
      <c r="AM64" s="96" t="e">
        <f t="shared" si="77"/>
        <v>#DIV/0!</v>
      </c>
    </row>
    <row r="65" spans="25:39" x14ac:dyDescent="0.25">
      <c r="Y65" s="92" t="s">
        <v>6</v>
      </c>
      <c r="Z65" s="92">
        <f t="shared" si="64"/>
        <v>0</v>
      </c>
      <c r="AA65" s="95" t="e">
        <f t="shared" si="65"/>
        <v>#DIV/0!</v>
      </c>
      <c r="AB65" s="95" t="e">
        <f t="shared" si="66"/>
        <v>#DIV/0!</v>
      </c>
      <c r="AC65" s="95" t="e">
        <f t="shared" si="67"/>
        <v>#DIV/0!</v>
      </c>
      <c r="AD65" s="95" t="e">
        <f t="shared" si="68"/>
        <v>#DIV/0!</v>
      </c>
      <c r="AE65" s="95" t="e">
        <f t="shared" si="69"/>
        <v>#DIV/0!</v>
      </c>
      <c r="AF65" s="95" t="e">
        <f t="shared" si="70"/>
        <v>#DIV/0!</v>
      </c>
      <c r="AG65" s="95" t="e">
        <f t="shared" si="71"/>
        <v>#DIV/0!</v>
      </c>
      <c r="AH65" s="95" t="e">
        <f t="shared" si="72"/>
        <v>#DIV/0!</v>
      </c>
      <c r="AI65" s="95" t="e">
        <f t="shared" si="73"/>
        <v>#DIV/0!</v>
      </c>
      <c r="AJ65" s="95" t="e">
        <f t="shared" si="74"/>
        <v>#DIV/0!</v>
      </c>
      <c r="AK65" s="95" t="e">
        <f t="shared" si="75"/>
        <v>#DIV/0!</v>
      </c>
      <c r="AL65" s="95" t="e">
        <f t="shared" si="76"/>
        <v>#DIV/0!</v>
      </c>
      <c r="AM65" s="96" t="e">
        <f t="shared" si="77"/>
        <v>#DIV/0!</v>
      </c>
    </row>
    <row r="66" spans="25:39" x14ac:dyDescent="0.25">
      <c r="Y66" s="92" t="s">
        <v>6</v>
      </c>
      <c r="Z66" s="92">
        <f t="shared" si="64"/>
        <v>0</v>
      </c>
      <c r="AA66" s="95" t="e">
        <f t="shared" si="65"/>
        <v>#DIV/0!</v>
      </c>
      <c r="AB66" s="95" t="e">
        <f t="shared" si="66"/>
        <v>#DIV/0!</v>
      </c>
      <c r="AC66" s="95" t="e">
        <f t="shared" si="67"/>
        <v>#DIV/0!</v>
      </c>
      <c r="AD66" s="95" t="e">
        <f t="shared" si="68"/>
        <v>#DIV/0!</v>
      </c>
      <c r="AE66" s="95" t="e">
        <f t="shared" si="69"/>
        <v>#DIV/0!</v>
      </c>
      <c r="AF66" s="95" t="e">
        <f t="shared" si="70"/>
        <v>#DIV/0!</v>
      </c>
      <c r="AG66" s="95" t="e">
        <f t="shared" si="71"/>
        <v>#DIV/0!</v>
      </c>
      <c r="AH66" s="95" t="e">
        <f t="shared" si="72"/>
        <v>#DIV/0!</v>
      </c>
      <c r="AI66" s="95" t="e">
        <f t="shared" si="73"/>
        <v>#DIV/0!</v>
      </c>
      <c r="AJ66" s="95" t="e">
        <f t="shared" si="74"/>
        <v>#DIV/0!</v>
      </c>
      <c r="AK66" s="95" t="e">
        <f t="shared" si="75"/>
        <v>#DIV/0!</v>
      </c>
      <c r="AL66" s="95" t="e">
        <f t="shared" si="76"/>
        <v>#DIV/0!</v>
      </c>
      <c r="AM66" s="96" t="e">
        <f t="shared" si="77"/>
        <v>#DIV/0!</v>
      </c>
    </row>
    <row r="67" spans="25:39" x14ac:dyDescent="0.25">
      <c r="Y67" s="92"/>
      <c r="Z67" s="92">
        <f t="shared" si="64"/>
        <v>0</v>
      </c>
      <c r="AA67" s="95" t="e">
        <f t="shared" si="65"/>
        <v>#DIV/0!</v>
      </c>
      <c r="AB67" s="95" t="e">
        <f t="shared" si="66"/>
        <v>#DIV/0!</v>
      </c>
      <c r="AC67" s="95" t="e">
        <f t="shared" si="67"/>
        <v>#DIV/0!</v>
      </c>
      <c r="AD67" s="95" t="e">
        <f t="shared" si="68"/>
        <v>#DIV/0!</v>
      </c>
      <c r="AE67" s="95" t="e">
        <f t="shared" si="69"/>
        <v>#DIV/0!</v>
      </c>
      <c r="AF67" s="95" t="e">
        <f t="shared" si="70"/>
        <v>#DIV/0!</v>
      </c>
      <c r="AG67" s="95" t="e">
        <f t="shared" si="71"/>
        <v>#DIV/0!</v>
      </c>
      <c r="AH67" s="95" t="e">
        <f t="shared" si="72"/>
        <v>#DIV/0!</v>
      </c>
      <c r="AI67" s="95" t="e">
        <f t="shared" si="73"/>
        <v>#DIV/0!</v>
      </c>
      <c r="AJ67" s="95" t="e">
        <f t="shared" si="74"/>
        <v>#DIV/0!</v>
      </c>
      <c r="AK67" s="95" t="e">
        <f t="shared" si="75"/>
        <v>#DIV/0!</v>
      </c>
      <c r="AL67" s="95" t="e">
        <f t="shared" si="76"/>
        <v>#DIV/0!</v>
      </c>
      <c r="AM67" s="96" t="e">
        <f t="shared" si="77"/>
        <v>#DIV/0!</v>
      </c>
    </row>
    <row r="68" spans="25:39" x14ac:dyDescent="0.25">
      <c r="Y68" s="92"/>
      <c r="Z68" s="92">
        <f t="shared" si="64"/>
        <v>0</v>
      </c>
      <c r="AA68" s="95" t="e">
        <f t="shared" si="65"/>
        <v>#DIV/0!</v>
      </c>
      <c r="AB68" s="95" t="e">
        <f t="shared" si="66"/>
        <v>#DIV/0!</v>
      </c>
      <c r="AC68" s="95" t="e">
        <f t="shared" si="67"/>
        <v>#DIV/0!</v>
      </c>
      <c r="AD68" s="95" t="e">
        <f t="shared" si="68"/>
        <v>#DIV/0!</v>
      </c>
      <c r="AE68" s="95" t="e">
        <f t="shared" si="69"/>
        <v>#DIV/0!</v>
      </c>
      <c r="AF68" s="95" t="e">
        <f t="shared" si="70"/>
        <v>#DIV/0!</v>
      </c>
      <c r="AG68" s="95" t="e">
        <f t="shared" si="71"/>
        <v>#DIV/0!</v>
      </c>
      <c r="AH68" s="95" t="e">
        <f t="shared" si="72"/>
        <v>#DIV/0!</v>
      </c>
      <c r="AI68" s="95" t="e">
        <f t="shared" si="73"/>
        <v>#DIV/0!</v>
      </c>
      <c r="AJ68" s="95" t="e">
        <f t="shared" si="74"/>
        <v>#DIV/0!</v>
      </c>
      <c r="AK68" s="95" t="e">
        <f t="shared" si="75"/>
        <v>#DIV/0!</v>
      </c>
      <c r="AL68" s="95" t="e">
        <f t="shared" si="76"/>
        <v>#DIV/0!</v>
      </c>
      <c r="AM68" s="96" t="e">
        <f t="shared" si="77"/>
        <v>#DIV/0!</v>
      </c>
    </row>
    <row r="69" spans="25:39" x14ac:dyDescent="0.25">
      <c r="Y69" s="92"/>
      <c r="Z69" s="92">
        <f t="shared" si="64"/>
        <v>0</v>
      </c>
      <c r="AA69" s="95" t="e">
        <f t="shared" si="65"/>
        <v>#DIV/0!</v>
      </c>
      <c r="AB69" s="95" t="e">
        <f t="shared" si="66"/>
        <v>#DIV/0!</v>
      </c>
      <c r="AC69" s="95" t="e">
        <f t="shared" si="67"/>
        <v>#DIV/0!</v>
      </c>
      <c r="AD69" s="95" t="e">
        <f t="shared" si="68"/>
        <v>#DIV/0!</v>
      </c>
      <c r="AE69" s="95" t="e">
        <f t="shared" si="69"/>
        <v>#DIV/0!</v>
      </c>
      <c r="AF69" s="95" t="e">
        <f t="shared" si="70"/>
        <v>#DIV/0!</v>
      </c>
      <c r="AG69" s="95" t="e">
        <f t="shared" si="71"/>
        <v>#DIV/0!</v>
      </c>
      <c r="AH69" s="95" t="e">
        <f t="shared" si="72"/>
        <v>#DIV/0!</v>
      </c>
      <c r="AI69" s="95" t="e">
        <f t="shared" si="73"/>
        <v>#DIV/0!</v>
      </c>
      <c r="AJ69" s="95" t="e">
        <f t="shared" si="74"/>
        <v>#DIV/0!</v>
      </c>
      <c r="AK69" s="95" t="e">
        <f t="shared" si="75"/>
        <v>#DIV/0!</v>
      </c>
      <c r="AL69" s="95" t="e">
        <f t="shared" si="76"/>
        <v>#DIV/0!</v>
      </c>
      <c r="AM69" s="96" t="e">
        <f t="shared" si="77"/>
        <v>#DIV/0!</v>
      </c>
    </row>
    <row r="70" spans="25:39" x14ac:dyDescent="0.25">
      <c r="Y70" s="92"/>
      <c r="Z70" s="92">
        <f t="shared" si="64"/>
        <v>0</v>
      </c>
      <c r="AA70" s="95" t="e">
        <f t="shared" si="65"/>
        <v>#DIV/0!</v>
      </c>
      <c r="AB70" s="95" t="e">
        <f t="shared" si="66"/>
        <v>#DIV/0!</v>
      </c>
      <c r="AC70" s="95" t="e">
        <f t="shared" si="67"/>
        <v>#DIV/0!</v>
      </c>
      <c r="AD70" s="95" t="e">
        <f t="shared" si="68"/>
        <v>#DIV/0!</v>
      </c>
      <c r="AE70" s="95" t="e">
        <f t="shared" si="69"/>
        <v>#DIV/0!</v>
      </c>
      <c r="AF70" s="95" t="e">
        <f t="shared" si="70"/>
        <v>#DIV/0!</v>
      </c>
      <c r="AG70" s="95" t="e">
        <f t="shared" si="71"/>
        <v>#DIV/0!</v>
      </c>
      <c r="AH70" s="95" t="e">
        <f t="shared" si="72"/>
        <v>#DIV/0!</v>
      </c>
      <c r="AI70" s="95" t="e">
        <f t="shared" si="73"/>
        <v>#DIV/0!</v>
      </c>
      <c r="AJ70" s="95" t="e">
        <f t="shared" si="74"/>
        <v>#DIV/0!</v>
      </c>
      <c r="AK70" s="95" t="e">
        <f t="shared" si="75"/>
        <v>#DIV/0!</v>
      </c>
      <c r="AL70" s="95" t="e">
        <f t="shared" si="76"/>
        <v>#DIV/0!</v>
      </c>
      <c r="AM70" s="96" t="e">
        <f t="shared" si="77"/>
        <v>#DIV/0!</v>
      </c>
    </row>
    <row r="71" spans="25:39" x14ac:dyDescent="0.25">
      <c r="Y71" s="92"/>
      <c r="Z71" s="92">
        <f t="shared" si="64"/>
        <v>0</v>
      </c>
      <c r="AA71" s="95" t="e">
        <f t="shared" si="65"/>
        <v>#DIV/0!</v>
      </c>
      <c r="AB71" s="95" t="e">
        <f t="shared" si="66"/>
        <v>#DIV/0!</v>
      </c>
      <c r="AC71" s="95" t="e">
        <f t="shared" si="67"/>
        <v>#DIV/0!</v>
      </c>
      <c r="AD71" s="95" t="e">
        <f t="shared" si="68"/>
        <v>#DIV/0!</v>
      </c>
      <c r="AE71" s="95" t="e">
        <f t="shared" si="69"/>
        <v>#DIV/0!</v>
      </c>
      <c r="AF71" s="95" t="e">
        <f t="shared" si="70"/>
        <v>#DIV/0!</v>
      </c>
      <c r="AG71" s="95" t="e">
        <f t="shared" si="71"/>
        <v>#DIV/0!</v>
      </c>
      <c r="AH71" s="95" t="e">
        <f t="shared" si="72"/>
        <v>#DIV/0!</v>
      </c>
      <c r="AI71" s="95" t="e">
        <f t="shared" si="73"/>
        <v>#DIV/0!</v>
      </c>
      <c r="AJ71" s="95" t="e">
        <f t="shared" si="74"/>
        <v>#DIV/0!</v>
      </c>
      <c r="AK71" s="95" t="e">
        <f t="shared" si="75"/>
        <v>#DIV/0!</v>
      </c>
      <c r="AL71" s="95" t="e">
        <f t="shared" si="76"/>
        <v>#DIV/0!</v>
      </c>
      <c r="AM71" s="96" t="e">
        <f t="shared" si="77"/>
        <v>#DIV/0!</v>
      </c>
    </row>
    <row r="72" spans="25:39" x14ac:dyDescent="0.25">
      <c r="Y72" s="92"/>
      <c r="Z72" s="92">
        <f t="shared" si="64"/>
        <v>0</v>
      </c>
      <c r="AA72" s="95" t="e">
        <f t="shared" si="65"/>
        <v>#DIV/0!</v>
      </c>
      <c r="AB72" s="95" t="e">
        <f t="shared" si="66"/>
        <v>#DIV/0!</v>
      </c>
      <c r="AC72" s="95" t="e">
        <f t="shared" si="67"/>
        <v>#DIV/0!</v>
      </c>
      <c r="AD72" s="95" t="e">
        <f t="shared" si="68"/>
        <v>#DIV/0!</v>
      </c>
      <c r="AE72" s="95" t="e">
        <f t="shared" si="69"/>
        <v>#DIV/0!</v>
      </c>
      <c r="AF72" s="95" t="e">
        <f t="shared" si="70"/>
        <v>#DIV/0!</v>
      </c>
      <c r="AG72" s="95" t="e">
        <f t="shared" si="71"/>
        <v>#DIV/0!</v>
      </c>
      <c r="AH72" s="95" t="e">
        <f t="shared" si="72"/>
        <v>#DIV/0!</v>
      </c>
      <c r="AI72" s="95" t="e">
        <f t="shared" si="73"/>
        <v>#DIV/0!</v>
      </c>
      <c r="AJ72" s="95" t="e">
        <f t="shared" si="74"/>
        <v>#DIV/0!</v>
      </c>
      <c r="AK72" s="95" t="e">
        <f t="shared" si="75"/>
        <v>#DIV/0!</v>
      </c>
      <c r="AL72" s="95" t="e">
        <f t="shared" si="76"/>
        <v>#DIV/0!</v>
      </c>
      <c r="AM72" s="96" t="e">
        <f t="shared" si="77"/>
        <v>#DIV/0!</v>
      </c>
    </row>
    <row r="73" spans="25:39" x14ac:dyDescent="0.25">
      <c r="Y73" s="92"/>
      <c r="Z73" s="92">
        <f t="shared" si="64"/>
        <v>0</v>
      </c>
      <c r="AA73" s="95" t="e">
        <f t="shared" si="65"/>
        <v>#DIV/0!</v>
      </c>
      <c r="AB73" s="95" t="e">
        <f t="shared" si="66"/>
        <v>#DIV/0!</v>
      </c>
      <c r="AC73" s="95" t="e">
        <f t="shared" si="67"/>
        <v>#DIV/0!</v>
      </c>
      <c r="AD73" s="95" t="e">
        <f t="shared" si="68"/>
        <v>#DIV/0!</v>
      </c>
      <c r="AE73" s="95" t="e">
        <f t="shared" si="69"/>
        <v>#DIV/0!</v>
      </c>
      <c r="AF73" s="95" t="e">
        <f t="shared" si="70"/>
        <v>#DIV/0!</v>
      </c>
      <c r="AG73" s="95" t="e">
        <f t="shared" si="71"/>
        <v>#DIV/0!</v>
      </c>
      <c r="AH73" s="95" t="e">
        <f t="shared" si="72"/>
        <v>#DIV/0!</v>
      </c>
      <c r="AI73" s="95" t="e">
        <f t="shared" si="73"/>
        <v>#DIV/0!</v>
      </c>
      <c r="AJ73" s="95" t="e">
        <f t="shared" si="74"/>
        <v>#DIV/0!</v>
      </c>
      <c r="AK73" s="95" t="e">
        <f t="shared" si="75"/>
        <v>#DIV/0!</v>
      </c>
      <c r="AL73" s="95" t="e">
        <f t="shared" si="76"/>
        <v>#DIV/0!</v>
      </c>
      <c r="AM73" s="96" t="e">
        <f t="shared" si="77"/>
        <v>#DIV/0!</v>
      </c>
    </row>
    <row r="74" spans="25:39" x14ac:dyDescent="0.25">
      <c r="Y74" s="92"/>
      <c r="Z74" s="92">
        <f t="shared" si="64"/>
        <v>0</v>
      </c>
      <c r="AA74" s="95" t="e">
        <f t="shared" si="65"/>
        <v>#DIV/0!</v>
      </c>
      <c r="AB74" s="95" t="e">
        <f t="shared" si="66"/>
        <v>#DIV/0!</v>
      </c>
      <c r="AC74" s="95" t="e">
        <f t="shared" si="67"/>
        <v>#DIV/0!</v>
      </c>
      <c r="AD74" s="95" t="e">
        <f t="shared" si="68"/>
        <v>#DIV/0!</v>
      </c>
      <c r="AE74" s="95" t="e">
        <f t="shared" si="69"/>
        <v>#DIV/0!</v>
      </c>
      <c r="AF74" s="95" t="e">
        <f t="shared" si="70"/>
        <v>#DIV/0!</v>
      </c>
      <c r="AG74" s="95" t="e">
        <f t="shared" si="71"/>
        <v>#DIV/0!</v>
      </c>
      <c r="AH74" s="95" t="e">
        <f t="shared" si="72"/>
        <v>#DIV/0!</v>
      </c>
      <c r="AI74" s="95" t="e">
        <f t="shared" si="73"/>
        <v>#DIV/0!</v>
      </c>
      <c r="AJ74" s="95" t="e">
        <f t="shared" si="74"/>
        <v>#DIV/0!</v>
      </c>
      <c r="AK74" s="95" t="e">
        <f t="shared" si="75"/>
        <v>#DIV/0!</v>
      </c>
      <c r="AL74" s="95" t="e">
        <f t="shared" si="76"/>
        <v>#DIV/0!</v>
      </c>
      <c r="AM74" s="96" t="e">
        <f t="shared" si="77"/>
        <v>#DIV/0!</v>
      </c>
    </row>
    <row r="75" spans="25:39" x14ac:dyDescent="0.25">
      <c r="Y75" s="92"/>
      <c r="Z75" s="92">
        <f t="shared" si="64"/>
        <v>0</v>
      </c>
      <c r="AA75" s="95" t="e">
        <f t="shared" si="65"/>
        <v>#DIV/0!</v>
      </c>
      <c r="AB75" s="95" t="e">
        <f t="shared" si="66"/>
        <v>#DIV/0!</v>
      </c>
      <c r="AC75" s="95" t="e">
        <f t="shared" si="67"/>
        <v>#DIV/0!</v>
      </c>
      <c r="AD75" s="95" t="e">
        <f t="shared" si="68"/>
        <v>#DIV/0!</v>
      </c>
      <c r="AE75" s="95" t="e">
        <f t="shared" si="69"/>
        <v>#DIV/0!</v>
      </c>
      <c r="AF75" s="95" t="e">
        <f t="shared" si="70"/>
        <v>#DIV/0!</v>
      </c>
      <c r="AG75" s="95" t="e">
        <f t="shared" si="71"/>
        <v>#DIV/0!</v>
      </c>
      <c r="AH75" s="95" t="e">
        <f t="shared" si="72"/>
        <v>#DIV/0!</v>
      </c>
      <c r="AI75" s="95" t="e">
        <f t="shared" si="73"/>
        <v>#DIV/0!</v>
      </c>
      <c r="AJ75" s="95" t="e">
        <f t="shared" si="74"/>
        <v>#DIV/0!</v>
      </c>
      <c r="AK75" s="95" t="e">
        <f t="shared" si="75"/>
        <v>#DIV/0!</v>
      </c>
      <c r="AL75" s="95" t="e">
        <f t="shared" si="76"/>
        <v>#DIV/0!</v>
      </c>
      <c r="AM75" s="96" t="e">
        <f t="shared" si="77"/>
        <v>#DIV/0!</v>
      </c>
    </row>
    <row r="76" spans="25:39" x14ac:dyDescent="0.25">
      <c r="Y76" s="92"/>
      <c r="Z76" s="92">
        <f t="shared" si="64"/>
        <v>0</v>
      </c>
      <c r="AA76" s="95" t="e">
        <f t="shared" si="65"/>
        <v>#DIV/0!</v>
      </c>
      <c r="AB76" s="95" t="e">
        <f t="shared" si="66"/>
        <v>#DIV/0!</v>
      </c>
      <c r="AC76" s="95" t="e">
        <f t="shared" si="67"/>
        <v>#DIV/0!</v>
      </c>
      <c r="AD76" s="95" t="e">
        <f t="shared" si="68"/>
        <v>#DIV/0!</v>
      </c>
      <c r="AE76" s="95" t="e">
        <f t="shared" si="69"/>
        <v>#DIV/0!</v>
      </c>
      <c r="AF76" s="95" t="e">
        <f t="shared" si="70"/>
        <v>#DIV/0!</v>
      </c>
      <c r="AG76" s="95" t="e">
        <f t="shared" si="71"/>
        <v>#DIV/0!</v>
      </c>
      <c r="AH76" s="95" t="e">
        <f t="shared" si="72"/>
        <v>#DIV/0!</v>
      </c>
      <c r="AI76" s="95" t="e">
        <f t="shared" si="73"/>
        <v>#DIV/0!</v>
      </c>
      <c r="AJ76" s="95" t="e">
        <f t="shared" si="74"/>
        <v>#DIV/0!</v>
      </c>
      <c r="AK76" s="95" t="e">
        <f t="shared" si="75"/>
        <v>#DIV/0!</v>
      </c>
      <c r="AL76" s="95" t="e">
        <f t="shared" si="76"/>
        <v>#DIV/0!</v>
      </c>
      <c r="AM76" s="96" t="e">
        <f t="shared" si="77"/>
        <v>#DIV/0!</v>
      </c>
    </row>
    <row r="77" spans="25:39" x14ac:dyDescent="0.25">
      <c r="Y77" s="92"/>
      <c r="Z77" s="92">
        <f t="shared" si="64"/>
        <v>0</v>
      </c>
      <c r="AA77" s="95" t="e">
        <f t="shared" si="65"/>
        <v>#DIV/0!</v>
      </c>
      <c r="AB77" s="95" t="e">
        <f t="shared" si="66"/>
        <v>#DIV/0!</v>
      </c>
      <c r="AC77" s="95" t="e">
        <f t="shared" si="67"/>
        <v>#DIV/0!</v>
      </c>
      <c r="AD77" s="95" t="e">
        <f t="shared" si="68"/>
        <v>#DIV/0!</v>
      </c>
      <c r="AE77" s="95" t="e">
        <f t="shared" si="69"/>
        <v>#DIV/0!</v>
      </c>
      <c r="AF77" s="95" t="e">
        <f t="shared" si="70"/>
        <v>#DIV/0!</v>
      </c>
      <c r="AG77" s="95" t="e">
        <f t="shared" si="71"/>
        <v>#DIV/0!</v>
      </c>
      <c r="AH77" s="95" t="e">
        <f t="shared" si="72"/>
        <v>#DIV/0!</v>
      </c>
      <c r="AI77" s="95" t="e">
        <f t="shared" si="73"/>
        <v>#DIV/0!</v>
      </c>
      <c r="AJ77" s="95" t="e">
        <f t="shared" si="74"/>
        <v>#DIV/0!</v>
      </c>
      <c r="AK77" s="95" t="e">
        <f t="shared" si="75"/>
        <v>#DIV/0!</v>
      </c>
      <c r="AL77" s="95" t="e">
        <f t="shared" si="76"/>
        <v>#DIV/0!</v>
      </c>
      <c r="AM77" s="96" t="e">
        <f t="shared" si="77"/>
        <v>#DIV/0!</v>
      </c>
    </row>
    <row r="78" spans="25:39" x14ac:dyDescent="0.25">
      <c r="Y78" s="92"/>
      <c r="Z78" s="92">
        <f t="shared" si="64"/>
        <v>0</v>
      </c>
      <c r="AA78" s="95" t="e">
        <f t="shared" si="65"/>
        <v>#DIV/0!</v>
      </c>
      <c r="AB78" s="95" t="e">
        <f t="shared" si="66"/>
        <v>#DIV/0!</v>
      </c>
      <c r="AC78" s="95" t="e">
        <f t="shared" si="67"/>
        <v>#DIV/0!</v>
      </c>
      <c r="AD78" s="95" t="e">
        <f t="shared" si="68"/>
        <v>#DIV/0!</v>
      </c>
      <c r="AE78" s="95" t="e">
        <f t="shared" si="69"/>
        <v>#DIV/0!</v>
      </c>
      <c r="AF78" s="95" t="e">
        <f t="shared" si="70"/>
        <v>#DIV/0!</v>
      </c>
      <c r="AG78" s="95" t="e">
        <f t="shared" si="71"/>
        <v>#DIV/0!</v>
      </c>
      <c r="AH78" s="95" t="e">
        <f t="shared" si="72"/>
        <v>#DIV/0!</v>
      </c>
      <c r="AI78" s="95" t="e">
        <f t="shared" si="73"/>
        <v>#DIV/0!</v>
      </c>
      <c r="AJ78" s="95" t="e">
        <f t="shared" si="74"/>
        <v>#DIV/0!</v>
      </c>
      <c r="AK78" s="95" t="e">
        <f t="shared" si="75"/>
        <v>#DIV/0!</v>
      </c>
      <c r="AL78" s="95" t="e">
        <f t="shared" si="76"/>
        <v>#DIV/0!</v>
      </c>
      <c r="AM78" s="96" t="e">
        <f t="shared" si="77"/>
        <v>#DIV/0!</v>
      </c>
    </row>
    <row r="79" spans="25:39" x14ac:dyDescent="0.25">
      <c r="Y79" s="92"/>
      <c r="Z79" s="92">
        <f t="shared" si="64"/>
        <v>0</v>
      </c>
      <c r="AA79" s="95" t="e">
        <f t="shared" si="65"/>
        <v>#DIV/0!</v>
      </c>
      <c r="AB79" s="95" t="e">
        <f t="shared" si="66"/>
        <v>#DIV/0!</v>
      </c>
      <c r="AC79" s="95" t="e">
        <f t="shared" si="67"/>
        <v>#DIV/0!</v>
      </c>
      <c r="AD79" s="95" t="e">
        <f t="shared" si="68"/>
        <v>#DIV/0!</v>
      </c>
      <c r="AE79" s="95" t="e">
        <f t="shared" si="69"/>
        <v>#DIV/0!</v>
      </c>
      <c r="AF79" s="95" t="e">
        <f t="shared" si="70"/>
        <v>#DIV/0!</v>
      </c>
      <c r="AG79" s="95" t="e">
        <f t="shared" si="71"/>
        <v>#DIV/0!</v>
      </c>
      <c r="AH79" s="95" t="e">
        <f t="shared" si="72"/>
        <v>#DIV/0!</v>
      </c>
      <c r="AI79" s="95" t="e">
        <f t="shared" si="73"/>
        <v>#DIV/0!</v>
      </c>
      <c r="AJ79" s="95" t="e">
        <f t="shared" si="74"/>
        <v>#DIV/0!</v>
      </c>
      <c r="AK79" s="95" t="e">
        <f t="shared" si="75"/>
        <v>#DIV/0!</v>
      </c>
      <c r="AL79" s="95" t="e">
        <f t="shared" si="76"/>
        <v>#DIV/0!</v>
      </c>
      <c r="AM79" s="96" t="e">
        <f t="shared" si="77"/>
        <v>#DIV/0!</v>
      </c>
    </row>
    <row r="80" spans="25:39" x14ac:dyDescent="0.25">
      <c r="Y80" s="92"/>
      <c r="Z80" s="92">
        <f t="shared" si="64"/>
        <v>0</v>
      </c>
      <c r="AA80" s="95" t="e">
        <f t="shared" si="65"/>
        <v>#DIV/0!</v>
      </c>
      <c r="AB80" s="95" t="e">
        <f t="shared" si="66"/>
        <v>#DIV/0!</v>
      </c>
      <c r="AC80" s="95" t="e">
        <f t="shared" si="67"/>
        <v>#DIV/0!</v>
      </c>
      <c r="AD80" s="95" t="e">
        <f t="shared" si="68"/>
        <v>#DIV/0!</v>
      </c>
      <c r="AE80" s="95" t="e">
        <f t="shared" si="69"/>
        <v>#DIV/0!</v>
      </c>
      <c r="AF80" s="95" t="e">
        <f t="shared" si="70"/>
        <v>#DIV/0!</v>
      </c>
      <c r="AG80" s="95" t="e">
        <f t="shared" si="71"/>
        <v>#DIV/0!</v>
      </c>
      <c r="AH80" s="95" t="e">
        <f t="shared" si="72"/>
        <v>#DIV/0!</v>
      </c>
      <c r="AI80" s="95" t="e">
        <f t="shared" si="73"/>
        <v>#DIV/0!</v>
      </c>
      <c r="AJ80" s="95" t="e">
        <f t="shared" si="74"/>
        <v>#DIV/0!</v>
      </c>
      <c r="AK80" s="95" t="e">
        <f t="shared" si="75"/>
        <v>#DIV/0!</v>
      </c>
      <c r="AL80" s="95" t="e">
        <f t="shared" si="76"/>
        <v>#DIV/0!</v>
      </c>
      <c r="AM80" s="96" t="e">
        <f t="shared" si="77"/>
        <v>#DIV/0!</v>
      </c>
    </row>
    <row r="81" spans="25:39" x14ac:dyDescent="0.25">
      <c r="Y81" s="92"/>
      <c r="Z81" s="92">
        <f t="shared" si="64"/>
        <v>0</v>
      </c>
      <c r="AA81" s="95" t="e">
        <f t="shared" si="65"/>
        <v>#DIV/0!</v>
      </c>
      <c r="AB81" s="95" t="e">
        <f t="shared" si="66"/>
        <v>#DIV/0!</v>
      </c>
      <c r="AC81" s="95" t="e">
        <f t="shared" si="67"/>
        <v>#DIV/0!</v>
      </c>
      <c r="AD81" s="95" t="e">
        <f t="shared" si="68"/>
        <v>#DIV/0!</v>
      </c>
      <c r="AE81" s="95" t="e">
        <f t="shared" si="69"/>
        <v>#DIV/0!</v>
      </c>
      <c r="AF81" s="95" t="e">
        <f t="shared" si="70"/>
        <v>#DIV/0!</v>
      </c>
      <c r="AG81" s="95" t="e">
        <f t="shared" si="71"/>
        <v>#DIV/0!</v>
      </c>
      <c r="AH81" s="95" t="e">
        <f t="shared" si="72"/>
        <v>#DIV/0!</v>
      </c>
      <c r="AI81" s="95" t="e">
        <f t="shared" si="73"/>
        <v>#DIV/0!</v>
      </c>
      <c r="AJ81" s="95" t="e">
        <f t="shared" si="74"/>
        <v>#DIV/0!</v>
      </c>
      <c r="AK81" s="95" t="e">
        <f t="shared" si="75"/>
        <v>#DIV/0!</v>
      </c>
      <c r="AL81" s="95" t="e">
        <f t="shared" si="76"/>
        <v>#DIV/0!</v>
      </c>
      <c r="AM81" s="96" t="e">
        <f t="shared" si="77"/>
        <v>#DIV/0!</v>
      </c>
    </row>
    <row r="82" spans="25:39" x14ac:dyDescent="0.25">
      <c r="Y82" s="92"/>
      <c r="Z82" s="92">
        <f t="shared" si="64"/>
        <v>0</v>
      </c>
      <c r="AA82" s="95" t="e">
        <f t="shared" si="65"/>
        <v>#DIV/0!</v>
      </c>
      <c r="AB82" s="95" t="e">
        <f t="shared" si="66"/>
        <v>#DIV/0!</v>
      </c>
      <c r="AC82" s="95" t="e">
        <f t="shared" si="67"/>
        <v>#DIV/0!</v>
      </c>
      <c r="AD82" s="95" t="e">
        <f t="shared" si="68"/>
        <v>#DIV/0!</v>
      </c>
      <c r="AE82" s="95" t="e">
        <f t="shared" si="69"/>
        <v>#DIV/0!</v>
      </c>
      <c r="AF82" s="95" t="e">
        <f t="shared" si="70"/>
        <v>#DIV/0!</v>
      </c>
      <c r="AG82" s="95" t="e">
        <f t="shared" si="71"/>
        <v>#DIV/0!</v>
      </c>
      <c r="AH82" s="95" t="e">
        <f t="shared" si="72"/>
        <v>#DIV/0!</v>
      </c>
      <c r="AI82" s="95" t="e">
        <f t="shared" si="73"/>
        <v>#DIV/0!</v>
      </c>
      <c r="AJ82" s="95" t="e">
        <f t="shared" si="74"/>
        <v>#DIV/0!</v>
      </c>
      <c r="AK82" s="95" t="e">
        <f t="shared" si="75"/>
        <v>#DIV/0!</v>
      </c>
      <c r="AL82" s="95" t="e">
        <f t="shared" si="76"/>
        <v>#DIV/0!</v>
      </c>
      <c r="AM82" s="96" t="e">
        <f t="shared" si="77"/>
        <v>#DIV/0!</v>
      </c>
    </row>
    <row r="83" spans="25:39" x14ac:dyDescent="0.25">
      <c r="Y83" s="92"/>
      <c r="Z83" s="92">
        <f t="shared" si="64"/>
        <v>0</v>
      </c>
      <c r="AA83" s="95" t="e">
        <f t="shared" si="65"/>
        <v>#DIV/0!</v>
      </c>
      <c r="AB83" s="95" t="e">
        <f t="shared" si="66"/>
        <v>#DIV/0!</v>
      </c>
      <c r="AC83" s="95" t="e">
        <f t="shared" si="67"/>
        <v>#DIV/0!</v>
      </c>
      <c r="AD83" s="95" t="e">
        <f t="shared" si="68"/>
        <v>#DIV/0!</v>
      </c>
      <c r="AE83" s="95" t="e">
        <f t="shared" si="69"/>
        <v>#DIV/0!</v>
      </c>
      <c r="AF83" s="95" t="e">
        <f t="shared" si="70"/>
        <v>#DIV/0!</v>
      </c>
      <c r="AG83" s="95" t="e">
        <f t="shared" si="71"/>
        <v>#DIV/0!</v>
      </c>
      <c r="AH83" s="95" t="e">
        <f t="shared" si="72"/>
        <v>#DIV/0!</v>
      </c>
      <c r="AI83" s="95" t="e">
        <f t="shared" si="73"/>
        <v>#DIV/0!</v>
      </c>
      <c r="AJ83" s="95" t="e">
        <f t="shared" si="74"/>
        <v>#DIV/0!</v>
      </c>
      <c r="AK83" s="95" t="e">
        <f t="shared" si="75"/>
        <v>#DIV/0!</v>
      </c>
      <c r="AL83" s="95" t="e">
        <f t="shared" si="76"/>
        <v>#DIV/0!</v>
      </c>
      <c r="AM83" s="96" t="e">
        <f t="shared" si="77"/>
        <v>#DIV/0!</v>
      </c>
    </row>
    <row r="84" spans="25:39" x14ac:dyDescent="0.25">
      <c r="Y84" s="92"/>
      <c r="Z84" s="92">
        <f t="shared" si="64"/>
        <v>0</v>
      </c>
      <c r="AA84" s="95" t="e">
        <f t="shared" si="65"/>
        <v>#DIV/0!</v>
      </c>
      <c r="AB84" s="95" t="e">
        <f t="shared" si="66"/>
        <v>#DIV/0!</v>
      </c>
      <c r="AC84" s="95" t="e">
        <f t="shared" si="67"/>
        <v>#DIV/0!</v>
      </c>
      <c r="AD84" s="95" t="e">
        <f t="shared" si="68"/>
        <v>#DIV/0!</v>
      </c>
      <c r="AE84" s="95" t="e">
        <f t="shared" si="69"/>
        <v>#DIV/0!</v>
      </c>
      <c r="AF84" s="95" t="e">
        <f t="shared" si="70"/>
        <v>#DIV/0!</v>
      </c>
      <c r="AG84" s="95" t="e">
        <f t="shared" si="71"/>
        <v>#DIV/0!</v>
      </c>
      <c r="AH84" s="95" t="e">
        <f t="shared" si="72"/>
        <v>#DIV/0!</v>
      </c>
      <c r="AI84" s="95" t="e">
        <f t="shared" si="73"/>
        <v>#DIV/0!</v>
      </c>
      <c r="AJ84" s="95" t="e">
        <f t="shared" si="74"/>
        <v>#DIV/0!</v>
      </c>
      <c r="AK84" s="95" t="e">
        <f t="shared" si="75"/>
        <v>#DIV/0!</v>
      </c>
      <c r="AL84" s="95" t="e">
        <f t="shared" si="76"/>
        <v>#DIV/0!</v>
      </c>
      <c r="AM84" s="96" t="e">
        <f t="shared" si="77"/>
        <v>#DIV/0!</v>
      </c>
    </row>
    <row r="85" spans="25:39" x14ac:dyDescent="0.25">
      <c r="Y85" s="92"/>
      <c r="Z85" s="92">
        <f t="shared" si="64"/>
        <v>0</v>
      </c>
      <c r="AA85" s="95" t="e">
        <f t="shared" si="65"/>
        <v>#DIV/0!</v>
      </c>
      <c r="AB85" s="95" t="e">
        <f t="shared" si="66"/>
        <v>#DIV/0!</v>
      </c>
      <c r="AC85" s="95" t="e">
        <f t="shared" si="67"/>
        <v>#DIV/0!</v>
      </c>
      <c r="AD85" s="95" t="e">
        <f t="shared" si="68"/>
        <v>#DIV/0!</v>
      </c>
      <c r="AE85" s="95" t="e">
        <f t="shared" si="69"/>
        <v>#DIV/0!</v>
      </c>
      <c r="AF85" s="95" t="e">
        <f t="shared" si="70"/>
        <v>#DIV/0!</v>
      </c>
      <c r="AG85" s="95" t="e">
        <f t="shared" si="71"/>
        <v>#DIV/0!</v>
      </c>
      <c r="AH85" s="95" t="e">
        <f t="shared" si="72"/>
        <v>#DIV/0!</v>
      </c>
      <c r="AI85" s="95" t="e">
        <f t="shared" si="73"/>
        <v>#DIV/0!</v>
      </c>
      <c r="AJ85" s="95" t="e">
        <f t="shared" si="74"/>
        <v>#DIV/0!</v>
      </c>
      <c r="AK85" s="95" t="e">
        <f t="shared" si="75"/>
        <v>#DIV/0!</v>
      </c>
      <c r="AL85" s="95" t="e">
        <f t="shared" si="76"/>
        <v>#DIV/0!</v>
      </c>
      <c r="AM85" s="96" t="e">
        <f t="shared" si="77"/>
        <v>#DIV/0!</v>
      </c>
    </row>
    <row r="86" spans="25:39" x14ac:dyDescent="0.25">
      <c r="Y86" s="92"/>
      <c r="Z86" s="92">
        <f t="shared" si="64"/>
        <v>0</v>
      </c>
      <c r="AA86" s="95" t="e">
        <f t="shared" si="65"/>
        <v>#DIV/0!</v>
      </c>
      <c r="AB86" s="95" t="e">
        <f t="shared" si="66"/>
        <v>#DIV/0!</v>
      </c>
      <c r="AC86" s="95" t="e">
        <f t="shared" si="67"/>
        <v>#DIV/0!</v>
      </c>
      <c r="AD86" s="95" t="e">
        <f t="shared" si="68"/>
        <v>#DIV/0!</v>
      </c>
      <c r="AE86" s="95" t="e">
        <f t="shared" si="69"/>
        <v>#DIV/0!</v>
      </c>
      <c r="AF86" s="95" t="e">
        <f t="shared" si="70"/>
        <v>#DIV/0!</v>
      </c>
      <c r="AG86" s="95" t="e">
        <f t="shared" si="71"/>
        <v>#DIV/0!</v>
      </c>
      <c r="AH86" s="95" t="e">
        <f t="shared" si="72"/>
        <v>#DIV/0!</v>
      </c>
      <c r="AI86" s="95" t="e">
        <f t="shared" si="73"/>
        <v>#DIV/0!</v>
      </c>
      <c r="AJ86" s="95" t="e">
        <f t="shared" si="74"/>
        <v>#DIV/0!</v>
      </c>
      <c r="AK86" s="95" t="e">
        <f t="shared" si="75"/>
        <v>#DIV/0!</v>
      </c>
      <c r="AL86" s="95" t="e">
        <f t="shared" si="76"/>
        <v>#DIV/0!</v>
      </c>
      <c r="AM86" s="96" t="e">
        <f t="shared" si="77"/>
        <v>#DIV/0!</v>
      </c>
    </row>
    <row r="87" spans="25:39" x14ac:dyDescent="0.25">
      <c r="Y87" s="92"/>
      <c r="Z87" s="92">
        <f t="shared" si="64"/>
        <v>0</v>
      </c>
      <c r="AA87" s="95" t="e">
        <f t="shared" si="65"/>
        <v>#DIV/0!</v>
      </c>
      <c r="AB87" s="95" t="e">
        <f t="shared" si="66"/>
        <v>#DIV/0!</v>
      </c>
      <c r="AC87" s="95" t="e">
        <f t="shared" si="67"/>
        <v>#DIV/0!</v>
      </c>
      <c r="AD87" s="95" t="e">
        <f t="shared" si="68"/>
        <v>#DIV/0!</v>
      </c>
      <c r="AE87" s="95" t="e">
        <f t="shared" si="69"/>
        <v>#DIV/0!</v>
      </c>
      <c r="AF87" s="95" t="e">
        <f t="shared" si="70"/>
        <v>#DIV/0!</v>
      </c>
      <c r="AG87" s="95" t="e">
        <f t="shared" si="71"/>
        <v>#DIV/0!</v>
      </c>
      <c r="AH87" s="95" t="e">
        <f t="shared" si="72"/>
        <v>#DIV/0!</v>
      </c>
      <c r="AI87" s="95" t="e">
        <f t="shared" si="73"/>
        <v>#DIV/0!</v>
      </c>
      <c r="AJ87" s="95" t="e">
        <f t="shared" si="74"/>
        <v>#DIV/0!</v>
      </c>
      <c r="AK87" s="95" t="e">
        <f t="shared" si="75"/>
        <v>#DIV/0!</v>
      </c>
      <c r="AL87" s="95" t="e">
        <f t="shared" si="76"/>
        <v>#DIV/0!</v>
      </c>
      <c r="AM87" s="96" t="e">
        <f t="shared" si="77"/>
        <v>#DIV/0!</v>
      </c>
    </row>
    <row r="88" spans="25:39" x14ac:dyDescent="0.25">
      <c r="Y88" s="92"/>
      <c r="Z88" s="92">
        <f t="shared" si="64"/>
        <v>0</v>
      </c>
      <c r="AA88" s="95" t="e">
        <f t="shared" si="65"/>
        <v>#DIV/0!</v>
      </c>
      <c r="AB88" s="95" t="e">
        <f t="shared" si="66"/>
        <v>#DIV/0!</v>
      </c>
      <c r="AC88" s="95" t="e">
        <f t="shared" si="67"/>
        <v>#DIV/0!</v>
      </c>
      <c r="AD88" s="95" t="e">
        <f t="shared" si="68"/>
        <v>#DIV/0!</v>
      </c>
      <c r="AE88" s="95" t="e">
        <f t="shared" si="69"/>
        <v>#DIV/0!</v>
      </c>
      <c r="AF88" s="95" t="e">
        <f t="shared" si="70"/>
        <v>#DIV/0!</v>
      </c>
      <c r="AG88" s="95" t="e">
        <f t="shared" si="71"/>
        <v>#DIV/0!</v>
      </c>
      <c r="AH88" s="95" t="e">
        <f t="shared" si="72"/>
        <v>#DIV/0!</v>
      </c>
      <c r="AI88" s="95" t="e">
        <f t="shared" si="73"/>
        <v>#DIV/0!</v>
      </c>
      <c r="AJ88" s="95" t="e">
        <f t="shared" si="74"/>
        <v>#DIV/0!</v>
      </c>
      <c r="AK88" s="95" t="e">
        <f t="shared" si="75"/>
        <v>#DIV/0!</v>
      </c>
      <c r="AL88" s="95" t="e">
        <f t="shared" si="76"/>
        <v>#DIV/0!</v>
      </c>
      <c r="AM88" s="96" t="e">
        <f t="shared" si="77"/>
        <v>#DIV/0!</v>
      </c>
    </row>
    <row r="89" spans="25:39" x14ac:dyDescent="0.25">
      <c r="Y89" s="92"/>
      <c r="Z89" s="92">
        <f t="shared" si="64"/>
        <v>0</v>
      </c>
      <c r="AA89" s="95" t="e">
        <f t="shared" si="65"/>
        <v>#DIV/0!</v>
      </c>
      <c r="AB89" s="95" t="e">
        <f t="shared" si="66"/>
        <v>#DIV/0!</v>
      </c>
      <c r="AC89" s="95" t="e">
        <f t="shared" si="67"/>
        <v>#DIV/0!</v>
      </c>
      <c r="AD89" s="95" t="e">
        <f t="shared" si="68"/>
        <v>#DIV/0!</v>
      </c>
      <c r="AE89" s="95" t="e">
        <f t="shared" si="69"/>
        <v>#DIV/0!</v>
      </c>
      <c r="AF89" s="95" t="e">
        <f t="shared" si="70"/>
        <v>#DIV/0!</v>
      </c>
      <c r="AG89" s="95" t="e">
        <f t="shared" si="71"/>
        <v>#DIV/0!</v>
      </c>
      <c r="AH89" s="95" t="e">
        <f t="shared" si="72"/>
        <v>#DIV/0!</v>
      </c>
      <c r="AI89" s="95" t="e">
        <f t="shared" si="73"/>
        <v>#DIV/0!</v>
      </c>
      <c r="AJ89" s="95" t="e">
        <f t="shared" si="74"/>
        <v>#DIV/0!</v>
      </c>
      <c r="AK89" s="95" t="e">
        <f t="shared" si="75"/>
        <v>#DIV/0!</v>
      </c>
      <c r="AL89" s="95" t="e">
        <f t="shared" si="76"/>
        <v>#DIV/0!</v>
      </c>
      <c r="AM89" s="96" t="e">
        <f t="shared" si="77"/>
        <v>#DIV/0!</v>
      </c>
    </row>
    <row r="90" spans="25:39" x14ac:dyDescent="0.25">
      <c r="Y90" s="92"/>
      <c r="Z90" s="92">
        <f t="shared" si="64"/>
        <v>0</v>
      </c>
      <c r="AA90" s="95" t="e">
        <f t="shared" si="65"/>
        <v>#DIV/0!</v>
      </c>
      <c r="AB90" s="95" t="e">
        <f t="shared" si="66"/>
        <v>#DIV/0!</v>
      </c>
      <c r="AC90" s="95" t="e">
        <f t="shared" si="67"/>
        <v>#DIV/0!</v>
      </c>
      <c r="AD90" s="95" t="e">
        <f t="shared" si="68"/>
        <v>#DIV/0!</v>
      </c>
      <c r="AE90" s="95" t="e">
        <f t="shared" si="69"/>
        <v>#DIV/0!</v>
      </c>
      <c r="AF90" s="95" t="e">
        <f t="shared" si="70"/>
        <v>#DIV/0!</v>
      </c>
      <c r="AG90" s="95" t="e">
        <f t="shared" si="71"/>
        <v>#DIV/0!</v>
      </c>
      <c r="AH90" s="95" t="e">
        <f t="shared" si="72"/>
        <v>#DIV/0!</v>
      </c>
      <c r="AI90" s="95" t="e">
        <f t="shared" si="73"/>
        <v>#DIV/0!</v>
      </c>
      <c r="AJ90" s="95" t="e">
        <f t="shared" si="74"/>
        <v>#DIV/0!</v>
      </c>
      <c r="AK90" s="95" t="e">
        <f t="shared" si="75"/>
        <v>#DIV/0!</v>
      </c>
      <c r="AL90" s="95" t="e">
        <f t="shared" si="76"/>
        <v>#DIV/0!</v>
      </c>
      <c r="AM90" s="96" t="e">
        <f t="shared" si="77"/>
        <v>#DIV/0!</v>
      </c>
    </row>
    <row r="91" spans="25:39" x14ac:dyDescent="0.25">
      <c r="Y91" s="92"/>
      <c r="Z91" s="92">
        <f t="shared" si="64"/>
        <v>0</v>
      </c>
      <c r="AA91" s="95" t="e">
        <f t="shared" si="65"/>
        <v>#DIV/0!</v>
      </c>
      <c r="AB91" s="95" t="e">
        <f t="shared" si="66"/>
        <v>#DIV/0!</v>
      </c>
      <c r="AC91" s="95" t="e">
        <f t="shared" si="67"/>
        <v>#DIV/0!</v>
      </c>
      <c r="AD91" s="95" t="e">
        <f t="shared" si="68"/>
        <v>#DIV/0!</v>
      </c>
      <c r="AE91" s="95" t="e">
        <f t="shared" si="69"/>
        <v>#DIV/0!</v>
      </c>
      <c r="AF91" s="95" t="e">
        <f t="shared" si="70"/>
        <v>#DIV/0!</v>
      </c>
      <c r="AG91" s="95" t="e">
        <f t="shared" si="71"/>
        <v>#DIV/0!</v>
      </c>
      <c r="AH91" s="95" t="e">
        <f t="shared" si="72"/>
        <v>#DIV/0!</v>
      </c>
      <c r="AI91" s="95" t="e">
        <f t="shared" si="73"/>
        <v>#DIV/0!</v>
      </c>
      <c r="AJ91" s="95" t="e">
        <f t="shared" si="74"/>
        <v>#DIV/0!</v>
      </c>
      <c r="AK91" s="95" t="e">
        <f t="shared" si="75"/>
        <v>#DIV/0!</v>
      </c>
      <c r="AL91" s="95" t="e">
        <f t="shared" si="76"/>
        <v>#DIV/0!</v>
      </c>
      <c r="AM91" s="96" t="e">
        <f t="shared" si="77"/>
        <v>#DIV/0!</v>
      </c>
    </row>
    <row r="92" spans="25:39" x14ac:dyDescent="0.25">
      <c r="Y92" s="92"/>
      <c r="Z92" s="92" t="str">
        <f t="shared" si="64"/>
        <v>Academic Base CPUP</v>
      </c>
      <c r="AA92" s="95" t="e">
        <f t="shared" si="65"/>
        <v>#DIV/0!</v>
      </c>
      <c r="AB92" s="95" t="e">
        <f t="shared" si="66"/>
        <v>#DIV/0!</v>
      </c>
      <c r="AC92" s="95" t="e">
        <f t="shared" si="67"/>
        <v>#DIV/0!</v>
      </c>
      <c r="AD92" s="95" t="e">
        <f t="shared" si="68"/>
        <v>#DIV/0!</v>
      </c>
      <c r="AE92" s="95" t="e">
        <f t="shared" si="69"/>
        <v>#DIV/0!</v>
      </c>
      <c r="AF92" s="95" t="e">
        <f t="shared" si="70"/>
        <v>#DIV/0!</v>
      </c>
      <c r="AG92" s="95" t="e">
        <f t="shared" si="71"/>
        <v>#DIV/0!</v>
      </c>
      <c r="AH92" s="95" t="e">
        <f t="shared" si="72"/>
        <v>#DIV/0!</v>
      </c>
      <c r="AI92" s="95" t="e">
        <f t="shared" si="73"/>
        <v>#DIV/0!</v>
      </c>
      <c r="AJ92" s="95" t="e">
        <f t="shared" si="74"/>
        <v>#DIV/0!</v>
      </c>
      <c r="AK92" s="95" t="e">
        <f t="shared" si="75"/>
        <v>#DIV/0!</v>
      </c>
      <c r="AL92" s="95" t="e">
        <f t="shared" si="76"/>
        <v>#DIV/0!</v>
      </c>
      <c r="AM92" s="96" t="e">
        <f t="shared" si="77"/>
        <v>#DIV/0!</v>
      </c>
    </row>
    <row r="93" spans="25:39" x14ac:dyDescent="0.25">
      <c r="Y93" s="92"/>
      <c r="Z93" s="92" t="str">
        <f t="shared" si="64"/>
        <v>stipend</v>
      </c>
      <c r="AA93" s="95">
        <f t="shared" ref="AA93:AL93" si="78">IF((K$45&gt;0),K45/($C$8),0)</f>
        <v>0</v>
      </c>
      <c r="AB93" s="95">
        <f t="shared" si="78"/>
        <v>0</v>
      </c>
      <c r="AC93" s="95">
        <f t="shared" si="78"/>
        <v>0</v>
      </c>
      <c r="AD93" s="95">
        <f t="shared" si="78"/>
        <v>0</v>
      </c>
      <c r="AE93" s="95">
        <f t="shared" si="78"/>
        <v>0</v>
      </c>
      <c r="AF93" s="95">
        <f t="shared" si="78"/>
        <v>0</v>
      </c>
      <c r="AG93" s="95">
        <f t="shared" si="78"/>
        <v>0</v>
      </c>
      <c r="AH93" s="95">
        <f t="shared" si="78"/>
        <v>0</v>
      </c>
      <c r="AI93" s="95">
        <f t="shared" si="78"/>
        <v>0</v>
      </c>
      <c r="AJ93" s="95">
        <f t="shared" si="78"/>
        <v>0</v>
      </c>
      <c r="AK93" s="95">
        <f t="shared" si="78"/>
        <v>0</v>
      </c>
      <c r="AL93" s="95">
        <f t="shared" si="78"/>
        <v>0</v>
      </c>
      <c r="AM93" s="96">
        <f t="shared" si="77"/>
        <v>0</v>
      </c>
    </row>
    <row r="94" spans="25:39" x14ac:dyDescent="0.25">
      <c r="Y94" s="92"/>
      <c r="Z94" s="92" t="str">
        <f t="shared" si="64"/>
        <v>stipend</v>
      </c>
      <c r="AA94" s="95">
        <f t="shared" ref="AA94:AL94" si="79">IF((K$46&gt;0),K46/($C$8),0)</f>
        <v>0</v>
      </c>
      <c r="AB94" s="95">
        <f t="shared" si="79"/>
        <v>0</v>
      </c>
      <c r="AC94" s="95">
        <f t="shared" si="79"/>
        <v>0</v>
      </c>
      <c r="AD94" s="95">
        <f t="shared" si="79"/>
        <v>0</v>
      </c>
      <c r="AE94" s="95">
        <f t="shared" si="79"/>
        <v>0</v>
      </c>
      <c r="AF94" s="95">
        <f t="shared" si="79"/>
        <v>0</v>
      </c>
      <c r="AG94" s="95">
        <f t="shared" si="79"/>
        <v>0</v>
      </c>
      <c r="AH94" s="95">
        <f t="shared" si="79"/>
        <v>0</v>
      </c>
      <c r="AI94" s="95">
        <f t="shared" si="79"/>
        <v>0</v>
      </c>
      <c r="AJ94" s="95">
        <f t="shared" si="79"/>
        <v>0</v>
      </c>
      <c r="AK94" s="95">
        <f t="shared" si="79"/>
        <v>0</v>
      </c>
      <c r="AL94" s="95">
        <f t="shared" si="79"/>
        <v>0</v>
      </c>
      <c r="AM94" s="96">
        <f t="shared" si="77"/>
        <v>0</v>
      </c>
    </row>
    <row r="95" spans="25:39" x14ac:dyDescent="0.25">
      <c r="Y95" s="92"/>
      <c r="Z95" s="100" t="s">
        <v>42</v>
      </c>
      <c r="AA95" s="101" t="e">
        <f>K47/AA56</f>
        <v>#DIV/0!</v>
      </c>
      <c r="AB95" s="101" t="e">
        <f t="shared" ref="AB95:AL95" si="80">L47/AB56</f>
        <v>#DIV/0!</v>
      </c>
      <c r="AC95" s="101" t="e">
        <f t="shared" si="80"/>
        <v>#DIV/0!</v>
      </c>
      <c r="AD95" s="101" t="e">
        <f t="shared" si="80"/>
        <v>#DIV/0!</v>
      </c>
      <c r="AE95" s="101" t="e">
        <f t="shared" si="80"/>
        <v>#DIV/0!</v>
      </c>
      <c r="AF95" s="101" t="e">
        <f t="shared" si="80"/>
        <v>#DIV/0!</v>
      </c>
      <c r="AG95" s="101" t="e">
        <f t="shared" si="80"/>
        <v>#DIV/0!</v>
      </c>
      <c r="AH95" s="101" t="e">
        <f t="shared" si="80"/>
        <v>#DIV/0!</v>
      </c>
      <c r="AI95" s="101" t="e">
        <f t="shared" si="80"/>
        <v>#DIV/0!</v>
      </c>
      <c r="AJ95" s="101" t="e">
        <f t="shared" si="80"/>
        <v>#DIV/0!</v>
      </c>
      <c r="AK95" s="101" t="e">
        <f t="shared" si="80"/>
        <v>#DIV/0!</v>
      </c>
      <c r="AL95" s="101" t="e">
        <f t="shared" si="80"/>
        <v>#DIV/0!</v>
      </c>
      <c r="AM95" s="102" t="e">
        <f t="shared" si="77"/>
        <v>#DIV/0!</v>
      </c>
    </row>
    <row r="96" spans="25:39" x14ac:dyDescent="0.25">
      <c r="Y96" s="92"/>
      <c r="Z96" s="100" t="s">
        <v>7</v>
      </c>
      <c r="AA96" s="101" t="e">
        <f>100%-AA95</f>
        <v>#DIV/0!</v>
      </c>
      <c r="AB96" s="101" t="e">
        <f t="shared" ref="AB96:AL96" si="81">100%-AB95</f>
        <v>#DIV/0!</v>
      </c>
      <c r="AC96" s="101" t="e">
        <f t="shared" si="81"/>
        <v>#DIV/0!</v>
      </c>
      <c r="AD96" s="101" t="e">
        <f t="shared" si="81"/>
        <v>#DIV/0!</v>
      </c>
      <c r="AE96" s="101" t="e">
        <f t="shared" si="81"/>
        <v>#DIV/0!</v>
      </c>
      <c r="AF96" s="101" t="e">
        <f t="shared" si="81"/>
        <v>#DIV/0!</v>
      </c>
      <c r="AG96" s="101" t="e">
        <f t="shared" si="81"/>
        <v>#DIV/0!</v>
      </c>
      <c r="AH96" s="101" t="e">
        <f t="shared" si="81"/>
        <v>#DIV/0!</v>
      </c>
      <c r="AI96" s="101" t="e">
        <f t="shared" si="81"/>
        <v>#DIV/0!</v>
      </c>
      <c r="AJ96" s="101" t="e">
        <f t="shared" si="81"/>
        <v>#DIV/0!</v>
      </c>
      <c r="AK96" s="101" t="e">
        <f t="shared" si="81"/>
        <v>#DIV/0!</v>
      </c>
      <c r="AL96" s="101" t="e">
        <f t="shared" si="81"/>
        <v>#DIV/0!</v>
      </c>
      <c r="AM96" s="102" t="e">
        <f t="shared" si="77"/>
        <v>#DIV/0!</v>
      </c>
    </row>
    <row r="97" spans="25:39" x14ac:dyDescent="0.25">
      <c r="Y97" s="92"/>
      <c r="Z97" s="92"/>
      <c r="AA97" s="95" t="e">
        <f t="shared" ref="AA97:AL97" si="82">K49/$C$6</f>
        <v>#DIV/0!</v>
      </c>
      <c r="AB97" s="95" t="e">
        <f t="shared" si="82"/>
        <v>#DIV/0!</v>
      </c>
      <c r="AC97" s="95" t="e">
        <f t="shared" si="82"/>
        <v>#DIV/0!</v>
      </c>
      <c r="AD97" s="95" t="e">
        <f t="shared" si="82"/>
        <v>#DIV/0!</v>
      </c>
      <c r="AE97" s="95" t="e">
        <f t="shared" si="82"/>
        <v>#DIV/0!</v>
      </c>
      <c r="AF97" s="95" t="e">
        <f t="shared" si="82"/>
        <v>#DIV/0!</v>
      </c>
      <c r="AG97" s="95" t="e">
        <f t="shared" si="82"/>
        <v>#DIV/0!</v>
      </c>
      <c r="AH97" s="95" t="e">
        <f t="shared" si="82"/>
        <v>#DIV/0!</v>
      </c>
      <c r="AI97" s="95" t="e">
        <f t="shared" si="82"/>
        <v>#DIV/0!</v>
      </c>
      <c r="AJ97" s="95" t="e">
        <f t="shared" si="82"/>
        <v>#DIV/0!</v>
      </c>
      <c r="AK97" s="95" t="e">
        <f t="shared" si="82"/>
        <v>#DIV/0!</v>
      </c>
      <c r="AL97" s="95" t="e">
        <f t="shared" si="82"/>
        <v>#DIV/0!</v>
      </c>
      <c r="AM97" s="96" t="e">
        <f t="shared" si="77"/>
        <v>#DIV/0!</v>
      </c>
    </row>
    <row r="98" spans="25:39" x14ac:dyDescent="0.25">
      <c r="Z98" s="92"/>
      <c r="AA98" s="96" t="e">
        <f t="shared" ref="AA98:AL98" si="83">SUM(AA63:AA97)</f>
        <v>#DIV/0!</v>
      </c>
      <c r="AB98" s="96" t="e">
        <f t="shared" si="83"/>
        <v>#DIV/0!</v>
      </c>
      <c r="AC98" s="96" t="e">
        <f t="shared" si="83"/>
        <v>#DIV/0!</v>
      </c>
      <c r="AD98" s="96" t="e">
        <f t="shared" si="83"/>
        <v>#DIV/0!</v>
      </c>
      <c r="AE98" s="96" t="e">
        <f t="shared" si="83"/>
        <v>#DIV/0!</v>
      </c>
      <c r="AF98" s="96" t="e">
        <f t="shared" si="83"/>
        <v>#DIV/0!</v>
      </c>
      <c r="AG98" s="96" t="e">
        <f t="shared" si="83"/>
        <v>#DIV/0!</v>
      </c>
      <c r="AH98" s="96" t="e">
        <f t="shared" si="83"/>
        <v>#DIV/0!</v>
      </c>
      <c r="AI98" s="96" t="e">
        <f t="shared" si="83"/>
        <v>#DIV/0!</v>
      </c>
      <c r="AJ98" s="96" t="e">
        <f t="shared" si="83"/>
        <v>#DIV/0!</v>
      </c>
      <c r="AK98" s="96" t="e">
        <f t="shared" si="83"/>
        <v>#DIV/0!</v>
      </c>
      <c r="AL98" s="96" t="e">
        <f t="shared" si="83"/>
        <v>#DIV/0!</v>
      </c>
      <c r="AM98" s="96" t="e">
        <f t="shared" si="77"/>
        <v>#DIV/0!</v>
      </c>
    </row>
  </sheetData>
  <sortState ref="A15:AK43">
    <sortCondition ref="A15:A43"/>
  </sortState>
  <mergeCells count="2">
    <mergeCell ref="AA53:AH53"/>
    <mergeCell ref="E1:G5"/>
  </mergeCells>
  <dataValidations count="1">
    <dataValidation type="list" allowBlank="1" showInputMessage="1" showErrorMessage="1" sqref="D15:D42">
      <formula1>"Yes,No"</formula1>
    </dataValidation>
  </dataValidations>
  <pageMargins left="0.7" right="0.7" top="0.75" bottom="0.75" header="0.3" footer="0.3"/>
  <pageSetup orientation="portrait" horizontalDpi="1200" verticalDpi="12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NEW FY21</vt:lpstr>
    </vt:vector>
  </TitlesOfParts>
  <Company>UPHS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prof</dc:creator>
  <cp:lastModifiedBy>Carl Jamison</cp:lastModifiedBy>
  <cp:lastPrinted>2015-08-12T19:43:54Z</cp:lastPrinted>
  <dcterms:created xsi:type="dcterms:W3CDTF">2000-10-24T16:46:05Z</dcterms:created>
  <dcterms:modified xsi:type="dcterms:W3CDTF">2021-04-13T15:02:16Z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